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instellungen" sheetId="1" state="visible" r:id="rId1"/>
    <sheet xmlns:r="http://schemas.openxmlformats.org/officeDocument/2006/relationships" name="Jahr" sheetId="2" state="visible" r:id="rId2"/>
    <sheet xmlns:r="http://schemas.openxmlformats.org/officeDocument/2006/relationships" name="Januar" sheetId="3" state="visible" r:id="rId3"/>
    <sheet xmlns:r="http://schemas.openxmlformats.org/officeDocument/2006/relationships" name="Februar" sheetId="4" state="visible" r:id="rId4"/>
    <sheet xmlns:r="http://schemas.openxmlformats.org/officeDocument/2006/relationships" name="März" sheetId="5" state="visible" r:id="rId5"/>
    <sheet xmlns:r="http://schemas.openxmlformats.org/officeDocument/2006/relationships" name="April" sheetId="6" state="visible" r:id="rId6"/>
    <sheet xmlns:r="http://schemas.openxmlformats.org/officeDocument/2006/relationships" name="Mai" sheetId="7" state="visible" r:id="rId7"/>
    <sheet xmlns:r="http://schemas.openxmlformats.org/officeDocument/2006/relationships" name="Juni" sheetId="8" state="visible" r:id="rId8"/>
    <sheet xmlns:r="http://schemas.openxmlformats.org/officeDocument/2006/relationships" name="Juli" sheetId="9" state="visible" r:id="rId9"/>
    <sheet xmlns:r="http://schemas.openxmlformats.org/officeDocument/2006/relationships" name="August" sheetId="10" state="visible" r:id="rId10"/>
    <sheet xmlns:r="http://schemas.openxmlformats.org/officeDocument/2006/relationships" name="September" sheetId="11" state="visible" r:id="rId11"/>
    <sheet xmlns:r="http://schemas.openxmlformats.org/officeDocument/2006/relationships" name="Oktober" sheetId="12" state="visible" r:id="rId12"/>
    <sheet xmlns:r="http://schemas.openxmlformats.org/officeDocument/2006/relationships" name="November" sheetId="13" state="visible" r:id="rId13"/>
    <sheet xmlns:r="http://schemas.openxmlformats.org/officeDocument/2006/relationships" name="Dezember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0.00;-0.00;;"/>
    <numFmt numFmtId="167" formatCode="+0.00;-0.00;0.00"/>
  </numFmts>
  <fonts count="12">
    <font>
      <name val="Calibri"/>
      <family val="2"/>
      <color theme="1"/>
      <sz val="11"/>
      <scheme val="minor"/>
    </font>
    <font>
      <b val="1"/>
      <color rgb="001F2933"/>
      <sz val="18"/>
    </font>
    <font>
      <color rgb="004B5563"/>
      <sz val="10"/>
    </font>
    <font>
      <b val="1"/>
    </font>
    <font>
      <b val="1"/>
      <color rgb="001F2933"/>
      <sz val="10"/>
    </font>
    <font>
      <color rgb="001F2933"/>
      <sz val="10"/>
    </font>
    <font>
      <color rgb="00E8590C"/>
      <sz val="10"/>
    </font>
    <font>
      <b val="1"/>
      <color rgb="001F2933"/>
      <sz val="16"/>
    </font>
    <font>
      <color rgb="004B5563"/>
      <sz val="11"/>
    </font>
    <font>
      <b val="1"/>
      <color rgb="00FFFFFF"/>
    </font>
    <font>
      <b val="1"/>
      <color rgb="00C0392B"/>
      <sz val="9"/>
    </font>
    <font>
      <color rgb="004B5563"/>
      <sz val="9"/>
    </font>
  </fonts>
  <fills count="6">
    <fill>
      <patternFill/>
    </fill>
    <fill>
      <patternFill patternType="gray125"/>
    </fill>
    <fill>
      <patternFill patternType="solid">
        <fgColor rgb="00FFF7ED"/>
      </patternFill>
    </fill>
    <fill>
      <patternFill patternType="solid">
        <fgColor rgb="001F2933"/>
      </patternFill>
    </fill>
    <fill>
      <patternFill patternType="solid">
        <fgColor rgb="00F8B4B4"/>
      </patternFill>
    </fill>
    <fill>
      <patternFill patternType="solid">
        <fgColor rgb="00E5E7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3" fillId="0" borderId="0" pivotButton="0" quotePrefix="0" xfId="0"/>
    <xf numFmtId="0" fontId="0" fillId="2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9" fillId="3" borderId="0" applyAlignment="1" pivotButton="0" quotePrefix="0" xfId="0">
      <alignment horizontal="center" vertical="center"/>
    </xf>
    <xf numFmtId="0" fontId="0" fillId="0" borderId="1" pivotButton="0" quotePrefix="0" xfId="0"/>
    <xf numFmtId="2" fontId="0" fillId="0" borderId="1" applyAlignment="1" pivotButton="0" quotePrefix="0" xfId="0">
      <alignment horizontal="center" vertical="center"/>
    </xf>
    <xf numFmtId="167" fontId="0" fillId="0" borderId="1" applyAlignment="1" pivotButton="0" quotePrefix="0" xfId="0">
      <alignment horizontal="center" vertical="center"/>
    </xf>
    <xf numFmtId="1" fontId="0" fillId="0" borderId="1" applyAlignment="1" pivotButton="0" quotePrefix="0" xfId="0">
      <alignment horizontal="center" vertical="center"/>
    </xf>
    <xf numFmtId="0" fontId="3" fillId="0" borderId="1" pivotButton="0" quotePrefix="0" xfId="0"/>
    <xf numFmtId="2" fontId="3" fillId="0" borderId="1" applyAlignment="1" pivotButton="0" quotePrefix="0" xfId="0">
      <alignment horizontal="center" vertical="center"/>
    </xf>
    <xf numFmtId="167" fontId="3" fillId="0" borderId="1" applyAlignment="1" pivotButton="0" quotePrefix="0" xfId="0">
      <alignment horizontal="center" vertical="center"/>
    </xf>
    <xf numFmtId="1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11" fillId="0" borderId="0" pivotButton="0" quotePrefix="0" xfId="0"/>
    <xf numFmtId="0" fontId="8" fillId="0" borderId="0" pivotButton="0" quotePrefix="0" xfId="0"/>
    <xf numFmtId="165" fontId="0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20" fontId="0" fillId="4" borderId="1" applyAlignment="1" pivotButton="0" quotePrefix="0" xfId="0">
      <alignment horizontal="center" vertical="center"/>
    </xf>
    <xf numFmtId="166" fontId="0" fillId="4" borderId="1" applyAlignment="1" pivotButton="0" quotePrefix="0" xfId="0">
      <alignment horizontal="center" vertical="center"/>
    </xf>
    <xf numFmtId="0" fontId="0" fillId="4" borderId="1" pivotButton="0" quotePrefix="0" xfId="0"/>
    <xf numFmtId="0" fontId="10" fillId="4" borderId="1" applyAlignment="1" pivotButton="0" quotePrefix="0" xfId="0">
      <alignment horizontal="center" vertical="center"/>
    </xf>
    <xf numFmtId="165" fontId="0" fillId="5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center"/>
    </xf>
    <xf numFmtId="20" fontId="0" fillId="5" borderId="1" applyAlignment="1" pivotButton="0" quotePrefix="0" xfId="0">
      <alignment horizontal="center" vertical="center"/>
    </xf>
    <xf numFmtId="166" fontId="0" fillId="5" borderId="1" applyAlignment="1" pivotButton="0" quotePrefix="0" xfId="0">
      <alignment horizontal="center" vertical="center"/>
    </xf>
    <xf numFmtId="0" fontId="0" fillId="5" borderId="1" pivotButton="0" quotePrefix="0" xfId="0"/>
    <xf numFmtId="0" fontId="10" fillId="5" borderId="1" applyAlignment="1" pivotButton="0" quotePrefix="0" xfId="0">
      <alignment horizontal="center" vertical="center"/>
    </xf>
    <xf numFmtId="165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20" fontId="0" fillId="2" borderId="1" applyAlignment="1" pivotButton="0" quotePrefix="0" xfId="0">
      <alignment horizontal="center" vertical="center"/>
    </xf>
    <xf numFmtId="166" fontId="0" fillId="0" borderId="1" applyAlignment="1" pivotButton="0" quotePrefix="0" xfId="0">
      <alignment horizontal="center" vertical="center"/>
    </xf>
    <xf numFmtId="0" fontId="10" fillId="0" borderId="1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b val="1"/>
        <color rgb="00C0392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22" customWidth="1" min="2" max="2"/>
  </cols>
  <sheetData>
    <row r="1">
      <c r="A1" s="1" t="inlineStr">
        <is>
          <t>Arbeitszeiterfassung 2027 · Schleswig-Holstein</t>
        </is>
      </c>
    </row>
    <row r="2">
      <c r="A2" s="2" t="inlineStr">
        <is>
          <t>Zuerst die hellen Felder ausfüllen, dann in den Monatsblättern Beginn, Ende und Pause eintragen.</t>
        </is>
      </c>
    </row>
    <row r="4">
      <c r="A4" t="inlineStr">
        <is>
          <t>Name</t>
        </is>
      </c>
      <c r="B4" s="3" t="inlineStr">
        <is>
          <t>Vorname Nachname</t>
        </is>
      </c>
    </row>
    <row r="6">
      <c r="A6" s="4" t="inlineStr">
        <is>
          <t>Sollstunden je Wochentag</t>
        </is>
      </c>
    </row>
    <row r="7">
      <c r="A7" t="inlineStr">
        <is>
          <t>Montag</t>
        </is>
      </c>
      <c r="B7" s="5" t="n">
        <v>8</v>
      </c>
    </row>
    <row r="8">
      <c r="A8" t="inlineStr">
        <is>
          <t>Dienstag</t>
        </is>
      </c>
      <c r="B8" s="5" t="n">
        <v>8</v>
      </c>
    </row>
    <row r="9">
      <c r="A9" t="inlineStr">
        <is>
          <t>Mittwoch</t>
        </is>
      </c>
      <c r="B9" s="5" t="n">
        <v>8</v>
      </c>
    </row>
    <row r="10">
      <c r="A10" t="inlineStr">
        <is>
          <t>Donnerstag</t>
        </is>
      </c>
      <c r="B10" s="5" t="n">
        <v>8</v>
      </c>
    </row>
    <row r="11">
      <c r="A11" t="inlineStr">
        <is>
          <t>Freitag</t>
        </is>
      </c>
      <c r="B11" s="5" t="n">
        <v>8</v>
      </c>
    </row>
    <row r="12">
      <c r="A12" t="inlineStr">
        <is>
          <t>Samstag</t>
        </is>
      </c>
      <c r="B12" s="5" t="n">
        <v>0</v>
      </c>
    </row>
    <row r="13">
      <c r="A13" t="inlineStr">
        <is>
          <t>Sonntag</t>
        </is>
      </c>
      <c r="B13" s="5" t="n">
        <v>0</v>
      </c>
    </row>
    <row r="14">
      <c r="A14" t="inlineStr">
        <is>
          <t>Wochenstunden</t>
        </is>
      </c>
      <c r="B14" s="6">
        <f>SUM(B7:B13)</f>
        <v/>
      </c>
    </row>
    <row r="16">
      <c r="A16" t="inlineStr">
        <is>
          <t>Überstunden aus dem Vorjahr (Std.)</t>
        </is>
      </c>
      <c r="B16" s="5" t="n">
        <v>0</v>
      </c>
    </row>
    <row r="17">
      <c r="A17" t="inlineStr">
        <is>
          <t>Urlaubsanspruch (Tage)</t>
        </is>
      </c>
      <c r="B17" s="5" t="n">
        <v>30</v>
      </c>
    </row>
    <row r="19">
      <c r="A19" s="7" t="inlineStr">
        <is>
          <t>So trägst du ein:</t>
        </is>
      </c>
    </row>
    <row r="20">
      <c r="A20" s="8" t="inlineStr">
        <is>
          <t>• Beginn und Ende als Uhrzeit (z. B. 8:00 und 16:30), Pause als Dauer (z. B. 0:30).</t>
        </is>
      </c>
    </row>
    <row r="21">
      <c r="A21" s="8" t="inlineStr">
        <is>
          <t>• Spalte „Art“: U = Urlaub, K = krank (beides zählt wie ein normaler Arbeitstag), G = Gleittag (baut Überstunden ab).</t>
        </is>
      </c>
    </row>
    <row r="22">
      <c r="A22" s="8" t="inlineStr">
        <is>
          <t>• Feiertage deines Bundeslands sind eingetragen und haben 0 Sollstunden.</t>
        </is>
      </c>
    </row>
    <row r="23">
      <c r="A23" s="8" t="inlineStr">
        <is>
          <t>• Spalte „Prüfung“ weist auf zu kurze Pausen hin (mehr als 6 Std. Arbeit: 30 Min., mehr als 9 Std.: 45 Min., § 4 ArbZG)</t>
        </is>
      </c>
    </row>
    <row r="24">
      <c r="A24" s="8" t="inlineStr">
        <is>
          <t xml:space="preserve">  und auf mehr als 10 Stunden Arbeitszeit am Tag (§ 3 ArbZG).</t>
        </is>
      </c>
    </row>
    <row r="25">
      <c r="A25" s="8" t="inlineStr">
        <is>
          <t>• Das Blatt „Jahr“ zeigt Überstunden-Saldo, Urlaub und Kranktage je Monat. Der Saldo zählt nur Tage mit Eintrag.</t>
        </is>
      </c>
    </row>
    <row r="26">
      <c r="A26" s="8" t="inlineStr"/>
    </row>
    <row r="27">
      <c r="A27" s="9" t="inlineStr">
        <is>
          <t>Kostenlos von kniffwerk.de – darf im eigenen Betrieb frei genutzt und weitergegeben werden.</t>
        </is>
      </c>
    </row>
    <row r="28">
      <c r="A28" s="8" t="inlineStr">
        <is>
          <t>Keine Makros, keine Verbindung ins Internet. Alle Angaben ohne Gewähr, keine Rechtsberatung.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9" customWidth="1" min="5" max="5"/>
    <col width="14" customWidth="1" min="6" max="6"/>
    <col width="14" customWidth="1" min="7" max="7"/>
  </cols>
  <sheetData>
    <row r="1">
      <c r="A1" s="10" t="inlineStr">
        <is>
          <t>Jahresübersicht 2027 · Schleswig-Holstein</t>
        </is>
      </c>
    </row>
    <row r="2">
      <c r="A2">
        <f>Einstellungen!B4</f>
        <v/>
      </c>
    </row>
    <row r="4">
      <c r="A4" s="11" t="inlineStr">
        <is>
          <t>Monat</t>
        </is>
      </c>
      <c r="B4" s="11" t="inlineStr">
        <is>
          <t>Soll (Std.)</t>
        </is>
      </c>
      <c r="C4" s="11" t="inlineStr">
        <is>
          <t>Ist (Std.)</t>
        </is>
      </c>
      <c r="D4" s="11" t="inlineStr">
        <is>
          <t>Differenz</t>
        </is>
      </c>
      <c r="E4" s="11" t="inlineStr">
        <is>
          <t>Überstunden-Saldo</t>
        </is>
      </c>
      <c r="F4" s="11" t="inlineStr">
        <is>
          <t>Urlaubstage</t>
        </is>
      </c>
      <c r="G4" s="11" t="inlineStr">
        <is>
          <t>Kranktage</t>
        </is>
      </c>
    </row>
    <row r="5">
      <c r="A5" s="12" t="inlineStr">
        <is>
          <t>Januar</t>
        </is>
      </c>
      <c r="B5" s="13">
        <f>'Januar'!D37</f>
        <v/>
      </c>
      <c r="C5" s="13">
        <f>'Januar'!D36</f>
        <v/>
      </c>
      <c r="D5" s="14">
        <f>'Januar'!D38</f>
        <v/>
      </c>
      <c r="E5" s="14">
        <f>Einstellungen!B16+D5</f>
        <v/>
      </c>
      <c r="F5" s="15">
        <f>'Januar'!D39</f>
        <v/>
      </c>
      <c r="G5" s="15">
        <f>'Januar'!D40</f>
        <v/>
      </c>
    </row>
    <row r="6">
      <c r="A6" s="12" t="inlineStr">
        <is>
          <t>Februar</t>
        </is>
      </c>
      <c r="B6" s="13">
        <f>'Februar'!D34</f>
        <v/>
      </c>
      <c r="C6" s="13">
        <f>'Februar'!D33</f>
        <v/>
      </c>
      <c r="D6" s="14">
        <f>'Februar'!D35</f>
        <v/>
      </c>
      <c r="E6" s="14">
        <f>E5+D6</f>
        <v/>
      </c>
      <c r="F6" s="15">
        <f>'Februar'!D36</f>
        <v/>
      </c>
      <c r="G6" s="15">
        <f>'Februar'!D37</f>
        <v/>
      </c>
    </row>
    <row r="7">
      <c r="A7" s="12" t="inlineStr">
        <is>
          <t>März</t>
        </is>
      </c>
      <c r="B7" s="13">
        <f>'März'!D37</f>
        <v/>
      </c>
      <c r="C7" s="13">
        <f>'März'!D36</f>
        <v/>
      </c>
      <c r="D7" s="14">
        <f>'März'!D38</f>
        <v/>
      </c>
      <c r="E7" s="14">
        <f>E6+D7</f>
        <v/>
      </c>
      <c r="F7" s="15">
        <f>'März'!D39</f>
        <v/>
      </c>
      <c r="G7" s="15">
        <f>'März'!D40</f>
        <v/>
      </c>
    </row>
    <row r="8">
      <c r="A8" s="12" t="inlineStr">
        <is>
          <t>April</t>
        </is>
      </c>
      <c r="B8" s="13">
        <f>'April'!D36</f>
        <v/>
      </c>
      <c r="C8" s="13">
        <f>'April'!D35</f>
        <v/>
      </c>
      <c r="D8" s="14">
        <f>'April'!D37</f>
        <v/>
      </c>
      <c r="E8" s="14">
        <f>E7+D8</f>
        <v/>
      </c>
      <c r="F8" s="15">
        <f>'April'!D38</f>
        <v/>
      </c>
      <c r="G8" s="15">
        <f>'April'!D39</f>
        <v/>
      </c>
    </row>
    <row r="9">
      <c r="A9" s="12" t="inlineStr">
        <is>
          <t>Mai</t>
        </is>
      </c>
      <c r="B9" s="13">
        <f>'Mai'!D37</f>
        <v/>
      </c>
      <c r="C9" s="13">
        <f>'Mai'!D36</f>
        <v/>
      </c>
      <c r="D9" s="14">
        <f>'Mai'!D38</f>
        <v/>
      </c>
      <c r="E9" s="14">
        <f>E8+D9</f>
        <v/>
      </c>
      <c r="F9" s="15">
        <f>'Mai'!D39</f>
        <v/>
      </c>
      <c r="G9" s="15">
        <f>'Mai'!D40</f>
        <v/>
      </c>
    </row>
    <row r="10">
      <c r="A10" s="12" t="inlineStr">
        <is>
          <t>Juni</t>
        </is>
      </c>
      <c r="B10" s="13">
        <f>'Juni'!D36</f>
        <v/>
      </c>
      <c r="C10" s="13">
        <f>'Juni'!D35</f>
        <v/>
      </c>
      <c r="D10" s="14">
        <f>'Juni'!D37</f>
        <v/>
      </c>
      <c r="E10" s="14">
        <f>E9+D10</f>
        <v/>
      </c>
      <c r="F10" s="15">
        <f>'Juni'!D38</f>
        <v/>
      </c>
      <c r="G10" s="15">
        <f>'Juni'!D39</f>
        <v/>
      </c>
    </row>
    <row r="11">
      <c r="A11" s="12" t="inlineStr">
        <is>
          <t>Juli</t>
        </is>
      </c>
      <c r="B11" s="13">
        <f>'Juli'!D37</f>
        <v/>
      </c>
      <c r="C11" s="13">
        <f>'Juli'!D36</f>
        <v/>
      </c>
      <c r="D11" s="14">
        <f>'Juli'!D38</f>
        <v/>
      </c>
      <c r="E11" s="14">
        <f>E10+D11</f>
        <v/>
      </c>
      <c r="F11" s="15">
        <f>'Juli'!D39</f>
        <v/>
      </c>
      <c r="G11" s="15">
        <f>'Juli'!D40</f>
        <v/>
      </c>
    </row>
    <row r="12">
      <c r="A12" s="12" t="inlineStr">
        <is>
          <t>August</t>
        </is>
      </c>
      <c r="B12" s="13">
        <f>'August'!D37</f>
        <v/>
      </c>
      <c r="C12" s="13">
        <f>'August'!D36</f>
        <v/>
      </c>
      <c r="D12" s="14">
        <f>'August'!D38</f>
        <v/>
      </c>
      <c r="E12" s="14">
        <f>E11+D12</f>
        <v/>
      </c>
      <c r="F12" s="15">
        <f>'August'!D39</f>
        <v/>
      </c>
      <c r="G12" s="15">
        <f>'August'!D40</f>
        <v/>
      </c>
    </row>
    <row r="13">
      <c r="A13" s="12" t="inlineStr">
        <is>
          <t>September</t>
        </is>
      </c>
      <c r="B13" s="13">
        <f>'September'!D36</f>
        <v/>
      </c>
      <c r="C13" s="13">
        <f>'September'!D35</f>
        <v/>
      </c>
      <c r="D13" s="14">
        <f>'September'!D37</f>
        <v/>
      </c>
      <c r="E13" s="14">
        <f>E12+D13</f>
        <v/>
      </c>
      <c r="F13" s="15">
        <f>'September'!D38</f>
        <v/>
      </c>
      <c r="G13" s="15">
        <f>'September'!D39</f>
        <v/>
      </c>
    </row>
    <row r="14">
      <c r="A14" s="12" t="inlineStr">
        <is>
          <t>Oktober</t>
        </is>
      </c>
      <c r="B14" s="13">
        <f>'Oktober'!D37</f>
        <v/>
      </c>
      <c r="C14" s="13">
        <f>'Oktober'!D36</f>
        <v/>
      </c>
      <c r="D14" s="14">
        <f>'Oktober'!D38</f>
        <v/>
      </c>
      <c r="E14" s="14">
        <f>E13+D14</f>
        <v/>
      </c>
      <c r="F14" s="15">
        <f>'Oktober'!D39</f>
        <v/>
      </c>
      <c r="G14" s="15">
        <f>'Oktober'!D40</f>
        <v/>
      </c>
    </row>
    <row r="15">
      <c r="A15" s="12" t="inlineStr">
        <is>
          <t>November</t>
        </is>
      </c>
      <c r="B15" s="13">
        <f>'November'!D36</f>
        <v/>
      </c>
      <c r="C15" s="13">
        <f>'November'!D35</f>
        <v/>
      </c>
      <c r="D15" s="14">
        <f>'November'!D37</f>
        <v/>
      </c>
      <c r="E15" s="14">
        <f>E14+D15</f>
        <v/>
      </c>
      <c r="F15" s="15">
        <f>'November'!D38</f>
        <v/>
      </c>
      <c r="G15" s="15">
        <f>'November'!D39</f>
        <v/>
      </c>
    </row>
    <row r="16">
      <c r="A16" s="12" t="inlineStr">
        <is>
          <t>Dezember</t>
        </is>
      </c>
      <c r="B16" s="13">
        <f>'Dezember'!D37</f>
        <v/>
      </c>
      <c r="C16" s="13">
        <f>'Dezember'!D36</f>
        <v/>
      </c>
      <c r="D16" s="14">
        <f>'Dezember'!D38</f>
        <v/>
      </c>
      <c r="E16" s="14">
        <f>E15+D16</f>
        <v/>
      </c>
      <c r="F16" s="15">
        <f>'Dezember'!D39</f>
        <v/>
      </c>
      <c r="G16" s="15">
        <f>'Dezember'!D40</f>
        <v/>
      </c>
    </row>
    <row r="17">
      <c r="A17" s="16" t="inlineStr">
        <is>
          <t>Gesamt</t>
        </is>
      </c>
      <c r="B17" s="17">
        <f>SUM(B5:B16)</f>
        <v/>
      </c>
      <c r="C17" s="17">
        <f>SUM(C5:C16)</f>
        <v/>
      </c>
      <c r="D17" s="18">
        <f>SUM(D5:D16)</f>
        <v/>
      </c>
      <c r="E17" s="18">
        <f>E16</f>
        <v/>
      </c>
      <c r="F17" s="19">
        <f>SUM(F5:F16)</f>
        <v/>
      </c>
      <c r="G17" s="19">
        <f>SUM(G5:G16)</f>
        <v/>
      </c>
    </row>
    <row r="19">
      <c r="A19" s="4" t="inlineStr">
        <is>
          <t>Resturlaub (Tage)</t>
        </is>
      </c>
      <c r="B19" s="20">
        <f>Einstellungen!B17-F17</f>
        <v/>
      </c>
    </row>
    <row r="20">
      <c r="A20" s="21" t="inlineStr">
        <is>
          <t>Der Saldo enthält die Überstunden aus dem Vorjahr (Blatt Einstellungen).</t>
        </is>
      </c>
    </row>
  </sheetData>
  <conditionalFormatting sqref="D5:E17">
    <cfRule type="expression" priority="1" dxfId="0">
      <formula>D5&lt;0</formula>
    </cfRule>
  </conditionalFormatting>
  <pageMargins left="0.75" right="0.75" top="1" bottom="1" header="0.5" footer="0.5"/>
  <pageSetup orientation="landscape" paperSize="9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Januar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23" t="n">
        <v>46388</v>
      </c>
      <c r="B4" s="24" t="inlineStr">
        <is>
          <t>Fr</t>
        </is>
      </c>
      <c r="C4" s="24" t="n"/>
      <c r="D4" s="25" t="n"/>
      <c r="E4" s="25" t="n"/>
      <c r="F4" s="25" t="n"/>
      <c r="G4" s="26">
        <f>IF(OR(UPPER(C4)="U",UPPER(C4)="K"),H4,IF(AND(ISNUMBER(D4),ISNUMBER(E4)),ROUND((MOD(E4-D4,1)-N(F4))*24,2),0))</f>
        <v/>
      </c>
      <c r="H4" s="26" t="n">
        <v>0</v>
      </c>
      <c r="I4" s="26">
        <f>IF(OR(ISNUMBER(D4),C4&lt;&gt;""),G4-H4,0)</f>
        <v/>
      </c>
      <c r="J4" s="27" t="inlineStr">
        <is>
          <t>Neujahr</t>
        </is>
      </c>
      <c r="K4" s="28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29" t="n">
        <v>46389</v>
      </c>
      <c r="B5" s="30" t="inlineStr">
        <is>
          <t>Sa</t>
        </is>
      </c>
      <c r="C5" s="30" t="n"/>
      <c r="D5" s="31" t="n"/>
      <c r="E5" s="31" t="n"/>
      <c r="F5" s="31" t="n"/>
      <c r="G5" s="32">
        <f>IF(OR(UPPER(C5)="U",UPPER(C5)="K"),H5,IF(AND(ISNUMBER(D5),ISNUMBER(E5)),ROUND((MOD(E5-D5,1)-N(F5))*24,2),0))</f>
        <v/>
      </c>
      <c r="H5" s="32">
        <f>INDEX(Einstellungen!$B$7:$B$13,6)</f>
        <v/>
      </c>
      <c r="I5" s="32">
        <f>IF(OR(ISNUMBER(D5),C5&lt;&gt;""),G5-H5,0)</f>
        <v/>
      </c>
      <c r="J5" s="33" t="n"/>
      <c r="K5" s="34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9" t="n">
        <v>46390</v>
      </c>
      <c r="B6" s="30" t="inlineStr">
        <is>
          <t>So</t>
        </is>
      </c>
      <c r="C6" s="30" t="n"/>
      <c r="D6" s="31" t="n"/>
      <c r="E6" s="31" t="n"/>
      <c r="F6" s="31" t="n"/>
      <c r="G6" s="32">
        <f>IF(OR(UPPER(C6)="U",UPPER(C6)="K"),H6,IF(AND(ISNUMBER(D6),ISNUMBER(E6)),ROUND((MOD(E6-D6,1)-N(F6))*24,2),0))</f>
        <v/>
      </c>
      <c r="H6" s="32">
        <f>INDEX(Einstellungen!$B$7:$B$13,7)</f>
        <v/>
      </c>
      <c r="I6" s="32">
        <f>IF(OR(ISNUMBER(D6),C6&lt;&gt;""),G6-H6,0)</f>
        <v/>
      </c>
      <c r="J6" s="33" t="n"/>
      <c r="K6" s="34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46391</v>
      </c>
      <c r="B7" s="36" t="inlineStr">
        <is>
          <t>Mo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INDEX(Einstellungen!$B$7:$B$13,1)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46392</v>
      </c>
      <c r="B8" s="36" t="inlineStr">
        <is>
          <t>Di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INDEX(Einstellungen!$B$7:$B$13,2)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46393</v>
      </c>
      <c r="B9" s="36" t="inlineStr">
        <is>
          <t>Mi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INDEX(Einstellungen!$B$7:$B$13,3)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46394</v>
      </c>
      <c r="B10" s="36" t="inlineStr">
        <is>
          <t>Do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INDEX(Einstellungen!$B$7:$B$13,4)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46395</v>
      </c>
      <c r="B11" s="36" t="inlineStr">
        <is>
          <t>Fr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INDEX(Einstellungen!$B$7:$B$13,5)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29" t="n">
        <v>46396</v>
      </c>
      <c r="B12" s="30" t="inlineStr">
        <is>
          <t>Sa</t>
        </is>
      </c>
      <c r="C12" s="30" t="n"/>
      <c r="D12" s="31" t="n"/>
      <c r="E12" s="31" t="n"/>
      <c r="F12" s="31" t="n"/>
      <c r="G12" s="32">
        <f>IF(OR(UPPER(C12)="U",UPPER(C12)="K"),H12,IF(AND(ISNUMBER(D12),ISNUMBER(E12)),ROUND((MOD(E12-D12,1)-N(F12))*24,2),0))</f>
        <v/>
      </c>
      <c r="H12" s="32">
        <f>INDEX(Einstellungen!$B$7:$B$13,6)</f>
        <v/>
      </c>
      <c r="I12" s="32">
        <f>IF(OR(ISNUMBER(D12),C12&lt;&gt;""),G12-H12,0)</f>
        <v/>
      </c>
      <c r="J12" s="33" t="n"/>
      <c r="K12" s="34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46397</v>
      </c>
      <c r="B13" s="30" t="inlineStr">
        <is>
          <t>So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INDEX(Einstellungen!$B$7:$B$13,7)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46398</v>
      </c>
      <c r="B14" s="36" t="inlineStr">
        <is>
          <t>Mo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INDEX(Einstellungen!$B$7:$B$13,1)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46399</v>
      </c>
      <c r="B15" s="36" t="inlineStr">
        <is>
          <t>Di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INDEX(Einstellungen!$B$7:$B$13,2)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46400</v>
      </c>
      <c r="B16" s="36" t="inlineStr">
        <is>
          <t>Mi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INDEX(Einstellungen!$B$7:$B$13,3)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46401</v>
      </c>
      <c r="B17" s="36" t="inlineStr">
        <is>
          <t>Do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INDEX(Einstellungen!$B$7:$B$13,4)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46402</v>
      </c>
      <c r="B18" s="36" t="inlineStr">
        <is>
          <t>Fr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INDEX(Einstellungen!$B$7:$B$13,5)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29" t="n">
        <v>46403</v>
      </c>
      <c r="B19" s="30" t="inlineStr">
        <is>
          <t>Sa</t>
        </is>
      </c>
      <c r="C19" s="30" t="n"/>
      <c r="D19" s="31" t="n"/>
      <c r="E19" s="31" t="n"/>
      <c r="F19" s="31" t="n"/>
      <c r="G19" s="32">
        <f>IF(OR(UPPER(C19)="U",UPPER(C19)="K"),H19,IF(AND(ISNUMBER(D19),ISNUMBER(E19)),ROUND((MOD(E19-D19,1)-N(F19))*24,2),0))</f>
        <v/>
      </c>
      <c r="H19" s="32">
        <f>INDEX(Einstellungen!$B$7:$B$13,6)</f>
        <v/>
      </c>
      <c r="I19" s="32">
        <f>IF(OR(ISNUMBER(D19),C19&lt;&gt;""),G19-H19,0)</f>
        <v/>
      </c>
      <c r="J19" s="33" t="n"/>
      <c r="K19" s="34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46404</v>
      </c>
      <c r="B20" s="30" t="inlineStr">
        <is>
          <t>So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INDEX(Einstellungen!$B$7:$B$13,7)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46405</v>
      </c>
      <c r="B21" s="36" t="inlineStr">
        <is>
          <t>Mo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INDEX(Einstellungen!$B$7:$B$13,1)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46406</v>
      </c>
      <c r="B22" s="36" t="inlineStr">
        <is>
          <t>Di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INDEX(Einstellungen!$B$7:$B$13,2)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46407</v>
      </c>
      <c r="B23" s="36" t="inlineStr">
        <is>
          <t>Mi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INDEX(Einstellungen!$B$7:$B$13,3)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46408</v>
      </c>
      <c r="B24" s="36" t="inlineStr">
        <is>
          <t>Do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INDEX(Einstellungen!$B$7:$B$13,4)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46409</v>
      </c>
      <c r="B25" s="36" t="inlineStr">
        <is>
          <t>Fr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INDEX(Einstellungen!$B$7:$B$13,5)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29" t="n">
        <v>46410</v>
      </c>
      <c r="B26" s="30" t="inlineStr">
        <is>
          <t>Sa</t>
        </is>
      </c>
      <c r="C26" s="30" t="n"/>
      <c r="D26" s="31" t="n"/>
      <c r="E26" s="31" t="n"/>
      <c r="F26" s="31" t="n"/>
      <c r="G26" s="32">
        <f>IF(OR(UPPER(C26)="U",UPPER(C26)="K"),H26,IF(AND(ISNUMBER(D26),ISNUMBER(E26)),ROUND((MOD(E26-D26,1)-N(F26))*24,2),0))</f>
        <v/>
      </c>
      <c r="H26" s="32">
        <f>INDEX(Einstellungen!$B$7:$B$13,6)</f>
        <v/>
      </c>
      <c r="I26" s="32">
        <f>IF(OR(ISNUMBER(D26),C26&lt;&gt;""),G26-H26,0)</f>
        <v/>
      </c>
      <c r="J26" s="33" t="n"/>
      <c r="K26" s="34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46411</v>
      </c>
      <c r="B27" s="30" t="inlineStr">
        <is>
          <t>So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INDEX(Einstellungen!$B$7:$B$13,7)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46412</v>
      </c>
      <c r="B28" s="36" t="inlineStr">
        <is>
          <t>Mo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INDEX(Einstellungen!$B$7:$B$13,1)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46413</v>
      </c>
      <c r="B29" s="36" t="inlineStr">
        <is>
          <t>Di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INDEX(Einstellungen!$B$7:$B$13,2)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46414</v>
      </c>
      <c r="B30" s="36" t="inlineStr">
        <is>
          <t>Mi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INDEX(Einstellungen!$B$7:$B$13,3)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46415</v>
      </c>
      <c r="B31" s="36" t="inlineStr">
        <is>
          <t>Do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INDEX(Einstellungen!$B$7:$B$13,4)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46416</v>
      </c>
      <c r="B32" s="36" t="inlineStr">
        <is>
          <t>Fr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INDEX(Einstellungen!$B$7:$B$13,5)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29" t="n">
        <v>46417</v>
      </c>
      <c r="B33" s="30" t="inlineStr">
        <is>
          <t>Sa</t>
        </is>
      </c>
      <c r="C33" s="30" t="n"/>
      <c r="D33" s="31" t="n"/>
      <c r="E33" s="31" t="n"/>
      <c r="F33" s="31" t="n"/>
      <c r="G33" s="32">
        <f>IF(OR(UPPER(C33)="U",UPPER(C33)="K"),H33,IF(AND(ISNUMBER(D33),ISNUMBER(E33)),ROUND((MOD(E33-D33,1)-N(F33))*24,2),0))</f>
        <v/>
      </c>
      <c r="H33" s="32">
        <f>INDEX(Einstellungen!$B$7:$B$13,6)</f>
        <v/>
      </c>
      <c r="I33" s="32">
        <f>IF(OR(ISNUMBER(D33),C33&lt;&gt;""),G33-H33,0)</f>
        <v/>
      </c>
      <c r="J33" s="33" t="n"/>
      <c r="K33" s="34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29" t="n">
        <v>46418</v>
      </c>
      <c r="B34" s="30" t="inlineStr">
        <is>
          <t>So</t>
        </is>
      </c>
      <c r="C34" s="30" t="n"/>
      <c r="D34" s="31" t="n"/>
      <c r="E34" s="31" t="n"/>
      <c r="F34" s="31" t="n"/>
      <c r="G34" s="32">
        <f>IF(OR(UPPER(C34)="U",UPPER(C34)="K"),H34,IF(AND(ISNUMBER(D34),ISNUMBER(E34)),ROUND((MOD(E34-D34,1)-N(F34))*24,2),0))</f>
        <v/>
      </c>
      <c r="H34" s="32">
        <f>INDEX(Einstellungen!$B$7:$B$13,7)</f>
        <v/>
      </c>
      <c r="I34" s="32">
        <f>IF(OR(ISNUMBER(D34),C34&lt;&gt;""),G34-H34,0)</f>
        <v/>
      </c>
      <c r="J34" s="33" t="n"/>
      <c r="K34" s="34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3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Februar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46419</v>
      </c>
      <c r="B4" s="36" t="inlineStr">
        <is>
          <t>Mo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INDEX(Einstellungen!$B$7:$B$13,1)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46420</v>
      </c>
      <c r="B5" s="36" t="inlineStr">
        <is>
          <t>Di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INDEX(Einstellungen!$B$7:$B$13,2)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46421</v>
      </c>
      <c r="B6" s="36" t="inlineStr">
        <is>
          <t>Mi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INDEX(Einstellungen!$B$7:$B$13,3)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46422</v>
      </c>
      <c r="B7" s="36" t="inlineStr">
        <is>
          <t>Do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INDEX(Einstellungen!$B$7:$B$13,4)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46423</v>
      </c>
      <c r="B8" s="36" t="inlineStr">
        <is>
          <t>Fr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INDEX(Einstellungen!$B$7:$B$13,5)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46424</v>
      </c>
      <c r="B9" s="30" t="inlineStr">
        <is>
          <t>Sa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INDEX(Einstellungen!$B$7:$B$13,6)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46425</v>
      </c>
      <c r="B10" s="30" t="inlineStr">
        <is>
          <t>So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INDEX(Einstellungen!$B$7:$B$13,7)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46426</v>
      </c>
      <c r="B11" s="36" t="inlineStr">
        <is>
          <t>Mo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INDEX(Einstellungen!$B$7:$B$13,1)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46427</v>
      </c>
      <c r="B12" s="36" t="inlineStr">
        <is>
          <t>Di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INDEX(Einstellungen!$B$7:$B$13,2)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46428</v>
      </c>
      <c r="B13" s="36" t="inlineStr">
        <is>
          <t>Mi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INDEX(Einstellungen!$B$7:$B$13,3)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46429</v>
      </c>
      <c r="B14" s="36" t="inlineStr">
        <is>
          <t>Do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INDEX(Einstellungen!$B$7:$B$13,4)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46430</v>
      </c>
      <c r="B15" s="36" t="inlineStr">
        <is>
          <t>Fr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INDEX(Einstellungen!$B$7:$B$13,5)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46431</v>
      </c>
      <c r="B16" s="30" t="inlineStr">
        <is>
          <t>Sa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INDEX(Einstellungen!$B$7:$B$13,6)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46432</v>
      </c>
      <c r="B17" s="30" t="inlineStr">
        <is>
          <t>So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INDEX(Einstellungen!$B$7:$B$13,7)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46433</v>
      </c>
      <c r="B18" s="36" t="inlineStr">
        <is>
          <t>Mo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INDEX(Einstellungen!$B$7:$B$13,1)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46434</v>
      </c>
      <c r="B19" s="36" t="inlineStr">
        <is>
          <t>Di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INDEX(Einstellungen!$B$7:$B$13,2)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46435</v>
      </c>
      <c r="B20" s="36" t="inlineStr">
        <is>
          <t>Mi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INDEX(Einstellungen!$B$7:$B$13,3)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46436</v>
      </c>
      <c r="B21" s="36" t="inlineStr">
        <is>
          <t>Do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INDEX(Einstellungen!$B$7:$B$13,4)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46437</v>
      </c>
      <c r="B22" s="36" t="inlineStr">
        <is>
          <t>Fr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INDEX(Einstellungen!$B$7:$B$13,5)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46438</v>
      </c>
      <c r="B23" s="30" t="inlineStr">
        <is>
          <t>Sa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INDEX(Einstellungen!$B$7:$B$13,6)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46439</v>
      </c>
      <c r="B24" s="30" t="inlineStr">
        <is>
          <t>So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INDEX(Einstellungen!$B$7:$B$13,7)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46440</v>
      </c>
      <c r="B25" s="36" t="inlineStr">
        <is>
          <t>Mo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INDEX(Einstellungen!$B$7:$B$13,1)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46441</v>
      </c>
      <c r="B26" s="36" t="inlineStr">
        <is>
          <t>Di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INDEX(Einstellungen!$B$7:$B$13,2)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46442</v>
      </c>
      <c r="B27" s="36" t="inlineStr">
        <is>
          <t>Mi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INDEX(Einstellungen!$B$7:$B$13,3)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46443</v>
      </c>
      <c r="B28" s="36" t="inlineStr">
        <is>
          <t>Do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INDEX(Einstellungen!$B$7:$B$13,4)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46444</v>
      </c>
      <c r="B29" s="36" t="inlineStr">
        <is>
          <t>Fr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INDEX(Einstellungen!$B$7:$B$13,5)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46445</v>
      </c>
      <c r="B30" s="30" t="inlineStr">
        <is>
          <t>Sa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INDEX(Einstellungen!$B$7:$B$13,6)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46446</v>
      </c>
      <c r="B31" s="30" t="inlineStr">
        <is>
          <t>So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INDEX(Einstellungen!$B$7:$B$13,7)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3">
      <c r="A33" s="4" t="inlineStr">
        <is>
          <t>Ist-Stunden</t>
        </is>
      </c>
      <c r="D33" s="17">
        <f>SUM(G4:G31)</f>
        <v/>
      </c>
    </row>
    <row r="34">
      <c r="A34" s="4" t="inlineStr">
        <is>
          <t>Soll (ganzer Monat)</t>
        </is>
      </c>
      <c r="D34" s="17">
        <f>SUM(H4:H31)</f>
        <v/>
      </c>
    </row>
    <row r="35">
      <c r="A35" s="4" t="inlineStr">
        <is>
          <t>Differenz (erfasste Tage)</t>
        </is>
      </c>
      <c r="D35" s="18">
        <f>SUM(I4:I31)</f>
        <v/>
      </c>
    </row>
    <row r="36">
      <c r="A36" s="4" t="inlineStr">
        <is>
          <t>Urlaubstage</t>
        </is>
      </c>
      <c r="D36" s="19">
        <f>COUNTIF(C4:C31,"U")</f>
        <v/>
      </c>
    </row>
    <row r="37">
      <c r="A37" s="4" t="inlineStr">
        <is>
          <t>Kranktage</t>
        </is>
      </c>
      <c r="D37" s="19">
        <f>COUNTIF(C4:C31,"K")</f>
        <v/>
      </c>
    </row>
  </sheetData>
  <conditionalFormatting sqref="I4:I31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März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46447</v>
      </c>
      <c r="B4" s="36" t="inlineStr">
        <is>
          <t>Mo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INDEX(Einstellungen!$B$7:$B$13,1)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46448</v>
      </c>
      <c r="B5" s="36" t="inlineStr">
        <is>
          <t>Di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INDEX(Einstellungen!$B$7:$B$13,2)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46449</v>
      </c>
      <c r="B6" s="36" t="inlineStr">
        <is>
          <t>Mi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INDEX(Einstellungen!$B$7:$B$13,3)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46450</v>
      </c>
      <c r="B7" s="36" t="inlineStr">
        <is>
          <t>Do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INDEX(Einstellungen!$B$7:$B$13,4)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46451</v>
      </c>
      <c r="B8" s="36" t="inlineStr">
        <is>
          <t>Fr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INDEX(Einstellungen!$B$7:$B$13,5)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46452</v>
      </c>
      <c r="B9" s="30" t="inlineStr">
        <is>
          <t>Sa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INDEX(Einstellungen!$B$7:$B$13,6)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46453</v>
      </c>
      <c r="B10" s="30" t="inlineStr">
        <is>
          <t>So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INDEX(Einstellungen!$B$7:$B$13,7)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46454</v>
      </c>
      <c r="B11" s="36" t="inlineStr">
        <is>
          <t>Mo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INDEX(Einstellungen!$B$7:$B$13,1)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46455</v>
      </c>
      <c r="B12" s="36" t="inlineStr">
        <is>
          <t>Di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INDEX(Einstellungen!$B$7:$B$13,2)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46456</v>
      </c>
      <c r="B13" s="36" t="inlineStr">
        <is>
          <t>Mi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INDEX(Einstellungen!$B$7:$B$13,3)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46457</v>
      </c>
      <c r="B14" s="36" t="inlineStr">
        <is>
          <t>Do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INDEX(Einstellungen!$B$7:$B$13,4)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46458</v>
      </c>
      <c r="B15" s="36" t="inlineStr">
        <is>
          <t>Fr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INDEX(Einstellungen!$B$7:$B$13,5)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46459</v>
      </c>
      <c r="B16" s="30" t="inlineStr">
        <is>
          <t>Sa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INDEX(Einstellungen!$B$7:$B$13,6)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46460</v>
      </c>
      <c r="B17" s="30" t="inlineStr">
        <is>
          <t>So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INDEX(Einstellungen!$B$7:$B$13,7)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46461</v>
      </c>
      <c r="B18" s="36" t="inlineStr">
        <is>
          <t>Mo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INDEX(Einstellungen!$B$7:$B$13,1)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46462</v>
      </c>
      <c r="B19" s="36" t="inlineStr">
        <is>
          <t>Di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INDEX(Einstellungen!$B$7:$B$13,2)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46463</v>
      </c>
      <c r="B20" s="36" t="inlineStr">
        <is>
          <t>Mi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INDEX(Einstellungen!$B$7:$B$13,3)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46464</v>
      </c>
      <c r="B21" s="36" t="inlineStr">
        <is>
          <t>Do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INDEX(Einstellungen!$B$7:$B$13,4)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46465</v>
      </c>
      <c r="B22" s="36" t="inlineStr">
        <is>
          <t>Fr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INDEX(Einstellungen!$B$7:$B$13,5)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46466</v>
      </c>
      <c r="B23" s="30" t="inlineStr">
        <is>
          <t>Sa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INDEX(Einstellungen!$B$7:$B$13,6)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46467</v>
      </c>
      <c r="B24" s="30" t="inlineStr">
        <is>
          <t>So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INDEX(Einstellungen!$B$7:$B$13,7)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46468</v>
      </c>
      <c r="B25" s="36" t="inlineStr">
        <is>
          <t>Mo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INDEX(Einstellungen!$B$7:$B$13,1)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46469</v>
      </c>
      <c r="B26" s="36" t="inlineStr">
        <is>
          <t>Di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INDEX(Einstellungen!$B$7:$B$13,2)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46470</v>
      </c>
      <c r="B27" s="36" t="inlineStr">
        <is>
          <t>Mi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INDEX(Einstellungen!$B$7:$B$13,3)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46471</v>
      </c>
      <c r="B28" s="36" t="inlineStr">
        <is>
          <t>Do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INDEX(Einstellungen!$B$7:$B$13,4)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3" t="n">
        <v>46472</v>
      </c>
      <c r="B29" s="24" t="inlineStr">
        <is>
          <t>Fr</t>
        </is>
      </c>
      <c r="C29" s="24" t="n"/>
      <c r="D29" s="25" t="n"/>
      <c r="E29" s="25" t="n"/>
      <c r="F29" s="25" t="n"/>
      <c r="G29" s="26">
        <f>IF(OR(UPPER(C29)="U",UPPER(C29)="K"),H29,IF(AND(ISNUMBER(D29),ISNUMBER(E29)),ROUND((MOD(E29-D29,1)-N(F29))*24,2),0))</f>
        <v/>
      </c>
      <c r="H29" s="26" t="n">
        <v>0</v>
      </c>
      <c r="I29" s="26">
        <f>IF(OR(ISNUMBER(D29),C29&lt;&gt;""),G29-H29,0)</f>
        <v/>
      </c>
      <c r="J29" s="27" t="inlineStr">
        <is>
          <t>Karfreitag</t>
        </is>
      </c>
      <c r="K29" s="28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46473</v>
      </c>
      <c r="B30" s="30" t="inlineStr">
        <is>
          <t>Sa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INDEX(Einstellungen!$B$7:$B$13,6)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46474</v>
      </c>
      <c r="B31" s="30" t="inlineStr">
        <is>
          <t>So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INDEX(Einstellungen!$B$7:$B$13,7)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23" t="n">
        <v>46475</v>
      </c>
      <c r="B32" s="24" t="inlineStr">
        <is>
          <t>Mo</t>
        </is>
      </c>
      <c r="C32" s="24" t="n"/>
      <c r="D32" s="25" t="n"/>
      <c r="E32" s="25" t="n"/>
      <c r="F32" s="25" t="n"/>
      <c r="G32" s="26">
        <f>IF(OR(UPPER(C32)="U",UPPER(C32)="K"),H32,IF(AND(ISNUMBER(D32),ISNUMBER(E32)),ROUND((MOD(E32-D32,1)-N(F32))*24,2),0))</f>
        <v/>
      </c>
      <c r="H32" s="26" t="n">
        <v>0</v>
      </c>
      <c r="I32" s="26">
        <f>IF(OR(ISNUMBER(D32),C32&lt;&gt;""),G32-H32,0)</f>
        <v/>
      </c>
      <c r="J32" s="27" t="inlineStr">
        <is>
          <t>Ostermontag</t>
        </is>
      </c>
      <c r="K32" s="28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46476</v>
      </c>
      <c r="B33" s="36" t="inlineStr">
        <is>
          <t>Di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INDEX(Einstellungen!$B$7:$B$13,2)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46477</v>
      </c>
      <c r="B34" s="36" t="inlineStr">
        <is>
          <t>Mi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INDEX(Einstellungen!$B$7:$B$13,3)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April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46478</v>
      </c>
      <c r="B4" s="36" t="inlineStr">
        <is>
          <t>Do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INDEX(Einstellungen!$B$7:$B$13,4)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46479</v>
      </c>
      <c r="B5" s="36" t="inlineStr">
        <is>
          <t>Fr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INDEX(Einstellungen!$B$7:$B$13,5)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9" t="n">
        <v>46480</v>
      </c>
      <c r="B6" s="30" t="inlineStr">
        <is>
          <t>Sa</t>
        </is>
      </c>
      <c r="C6" s="30" t="n"/>
      <c r="D6" s="31" t="n"/>
      <c r="E6" s="31" t="n"/>
      <c r="F6" s="31" t="n"/>
      <c r="G6" s="32">
        <f>IF(OR(UPPER(C6)="U",UPPER(C6)="K"),H6,IF(AND(ISNUMBER(D6),ISNUMBER(E6)),ROUND((MOD(E6-D6,1)-N(F6))*24,2),0))</f>
        <v/>
      </c>
      <c r="H6" s="32">
        <f>INDEX(Einstellungen!$B$7:$B$13,6)</f>
        <v/>
      </c>
      <c r="I6" s="32">
        <f>IF(OR(ISNUMBER(D6),C6&lt;&gt;""),G6-H6,0)</f>
        <v/>
      </c>
      <c r="J6" s="33" t="n"/>
      <c r="K6" s="34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46481</v>
      </c>
      <c r="B7" s="30" t="inlineStr">
        <is>
          <t>So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INDEX(Einstellungen!$B$7:$B$13,7)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46482</v>
      </c>
      <c r="B8" s="36" t="inlineStr">
        <is>
          <t>Mo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INDEX(Einstellungen!$B$7:$B$13,1)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46483</v>
      </c>
      <c r="B9" s="36" t="inlineStr">
        <is>
          <t>Di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INDEX(Einstellungen!$B$7:$B$13,2)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46484</v>
      </c>
      <c r="B10" s="36" t="inlineStr">
        <is>
          <t>Mi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INDEX(Einstellungen!$B$7:$B$13,3)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46485</v>
      </c>
      <c r="B11" s="36" t="inlineStr">
        <is>
          <t>Do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INDEX(Einstellungen!$B$7:$B$13,4)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46486</v>
      </c>
      <c r="B12" s="36" t="inlineStr">
        <is>
          <t>Fr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INDEX(Einstellungen!$B$7:$B$13,5)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46487</v>
      </c>
      <c r="B13" s="30" t="inlineStr">
        <is>
          <t>Sa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INDEX(Einstellungen!$B$7:$B$13,6)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46488</v>
      </c>
      <c r="B14" s="30" t="inlineStr">
        <is>
          <t>So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INDEX(Einstellungen!$B$7:$B$13,7)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46489</v>
      </c>
      <c r="B15" s="36" t="inlineStr">
        <is>
          <t>Mo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INDEX(Einstellungen!$B$7:$B$13,1)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46490</v>
      </c>
      <c r="B16" s="36" t="inlineStr">
        <is>
          <t>Di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INDEX(Einstellungen!$B$7:$B$13,2)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46491</v>
      </c>
      <c r="B17" s="36" t="inlineStr">
        <is>
          <t>Mi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INDEX(Einstellungen!$B$7:$B$13,3)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46492</v>
      </c>
      <c r="B18" s="36" t="inlineStr">
        <is>
          <t>Do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INDEX(Einstellungen!$B$7:$B$13,4)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46493</v>
      </c>
      <c r="B19" s="36" t="inlineStr">
        <is>
          <t>Fr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INDEX(Einstellungen!$B$7:$B$13,5)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46494</v>
      </c>
      <c r="B20" s="30" t="inlineStr">
        <is>
          <t>Sa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INDEX(Einstellungen!$B$7:$B$13,6)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46495</v>
      </c>
      <c r="B21" s="30" t="inlineStr">
        <is>
          <t>So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INDEX(Einstellungen!$B$7:$B$13,7)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46496</v>
      </c>
      <c r="B22" s="36" t="inlineStr">
        <is>
          <t>Mo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INDEX(Einstellungen!$B$7:$B$13,1)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46497</v>
      </c>
      <c r="B23" s="36" t="inlineStr">
        <is>
          <t>Di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INDEX(Einstellungen!$B$7:$B$13,2)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46498</v>
      </c>
      <c r="B24" s="36" t="inlineStr">
        <is>
          <t>Mi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INDEX(Einstellungen!$B$7:$B$13,3)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46499</v>
      </c>
      <c r="B25" s="36" t="inlineStr">
        <is>
          <t>Do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INDEX(Einstellungen!$B$7:$B$13,4)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46500</v>
      </c>
      <c r="B26" s="36" t="inlineStr">
        <is>
          <t>Fr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INDEX(Einstellungen!$B$7:$B$13,5)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46501</v>
      </c>
      <c r="B27" s="30" t="inlineStr">
        <is>
          <t>Sa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INDEX(Einstellungen!$B$7:$B$13,6)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9" t="n">
        <v>46502</v>
      </c>
      <c r="B28" s="30" t="inlineStr">
        <is>
          <t>So</t>
        </is>
      </c>
      <c r="C28" s="30" t="n"/>
      <c r="D28" s="31" t="n"/>
      <c r="E28" s="31" t="n"/>
      <c r="F28" s="31" t="n"/>
      <c r="G28" s="32">
        <f>IF(OR(UPPER(C28)="U",UPPER(C28)="K"),H28,IF(AND(ISNUMBER(D28),ISNUMBER(E28)),ROUND((MOD(E28-D28,1)-N(F28))*24,2),0))</f>
        <v/>
      </c>
      <c r="H28" s="32">
        <f>INDEX(Einstellungen!$B$7:$B$13,7)</f>
        <v/>
      </c>
      <c r="I28" s="32">
        <f>IF(OR(ISNUMBER(D28),C28&lt;&gt;""),G28-H28,0)</f>
        <v/>
      </c>
      <c r="J28" s="33" t="n"/>
      <c r="K28" s="34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46503</v>
      </c>
      <c r="B29" s="36" t="inlineStr">
        <is>
          <t>Mo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INDEX(Einstellungen!$B$7:$B$13,1)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46504</v>
      </c>
      <c r="B30" s="36" t="inlineStr">
        <is>
          <t>Di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INDEX(Einstellungen!$B$7:$B$13,2)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46505</v>
      </c>
      <c r="B31" s="36" t="inlineStr">
        <is>
          <t>Mi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INDEX(Einstellungen!$B$7:$B$13,3)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46506</v>
      </c>
      <c r="B32" s="36" t="inlineStr">
        <is>
          <t>Do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INDEX(Einstellungen!$B$7:$B$13,4)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46507</v>
      </c>
      <c r="B33" s="36" t="inlineStr">
        <is>
          <t>Fr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INDEX(Einstellungen!$B$7:$B$13,5)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Mai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23" t="n">
        <v>46508</v>
      </c>
      <c r="B4" s="24" t="inlineStr">
        <is>
          <t>Sa</t>
        </is>
      </c>
      <c r="C4" s="24" t="n"/>
      <c r="D4" s="25" t="n"/>
      <c r="E4" s="25" t="n"/>
      <c r="F4" s="25" t="n"/>
      <c r="G4" s="26">
        <f>IF(OR(UPPER(C4)="U",UPPER(C4)="K"),H4,IF(AND(ISNUMBER(D4),ISNUMBER(E4)),ROUND((MOD(E4-D4,1)-N(F4))*24,2),0))</f>
        <v/>
      </c>
      <c r="H4" s="26" t="n">
        <v>0</v>
      </c>
      <c r="I4" s="26">
        <f>IF(OR(ISNUMBER(D4),C4&lt;&gt;""),G4-H4,0)</f>
        <v/>
      </c>
      <c r="J4" s="27" t="inlineStr">
        <is>
          <t>Tag der Arbeit</t>
        </is>
      </c>
      <c r="K4" s="28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29" t="n">
        <v>46509</v>
      </c>
      <c r="B5" s="30" t="inlineStr">
        <is>
          <t>So</t>
        </is>
      </c>
      <c r="C5" s="30" t="n"/>
      <c r="D5" s="31" t="n"/>
      <c r="E5" s="31" t="n"/>
      <c r="F5" s="31" t="n"/>
      <c r="G5" s="32">
        <f>IF(OR(UPPER(C5)="U",UPPER(C5)="K"),H5,IF(AND(ISNUMBER(D5),ISNUMBER(E5)),ROUND((MOD(E5-D5,1)-N(F5))*24,2),0))</f>
        <v/>
      </c>
      <c r="H5" s="32">
        <f>INDEX(Einstellungen!$B$7:$B$13,7)</f>
        <v/>
      </c>
      <c r="I5" s="32">
        <f>IF(OR(ISNUMBER(D5),C5&lt;&gt;""),G5-H5,0)</f>
        <v/>
      </c>
      <c r="J5" s="33" t="n"/>
      <c r="K5" s="34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46510</v>
      </c>
      <c r="B6" s="36" t="inlineStr">
        <is>
          <t>Mo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INDEX(Einstellungen!$B$7:$B$13,1)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46511</v>
      </c>
      <c r="B7" s="36" t="inlineStr">
        <is>
          <t>Di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INDEX(Einstellungen!$B$7:$B$13,2)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46512</v>
      </c>
      <c r="B8" s="36" t="inlineStr">
        <is>
          <t>Mi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INDEX(Einstellungen!$B$7:$B$13,3)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3" t="n">
        <v>46513</v>
      </c>
      <c r="B9" s="24" t="inlineStr">
        <is>
          <t>Do</t>
        </is>
      </c>
      <c r="C9" s="24" t="n"/>
      <c r="D9" s="25" t="n"/>
      <c r="E9" s="25" t="n"/>
      <c r="F9" s="25" t="n"/>
      <c r="G9" s="26">
        <f>IF(OR(UPPER(C9)="U",UPPER(C9)="K"),H9,IF(AND(ISNUMBER(D9),ISNUMBER(E9)),ROUND((MOD(E9-D9,1)-N(F9))*24,2),0))</f>
        <v/>
      </c>
      <c r="H9" s="26" t="n">
        <v>0</v>
      </c>
      <c r="I9" s="26">
        <f>IF(OR(ISNUMBER(D9),C9&lt;&gt;""),G9-H9,0)</f>
        <v/>
      </c>
      <c r="J9" s="27" t="inlineStr">
        <is>
          <t>Christi Himmelfahrt</t>
        </is>
      </c>
      <c r="K9" s="28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46514</v>
      </c>
      <c r="B10" s="36" t="inlineStr">
        <is>
          <t>Fr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INDEX(Einstellungen!$B$7:$B$13,5)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29" t="n">
        <v>46515</v>
      </c>
      <c r="B11" s="30" t="inlineStr">
        <is>
          <t>Sa</t>
        </is>
      </c>
      <c r="C11" s="30" t="n"/>
      <c r="D11" s="31" t="n"/>
      <c r="E11" s="31" t="n"/>
      <c r="F11" s="31" t="n"/>
      <c r="G11" s="32">
        <f>IF(OR(UPPER(C11)="U",UPPER(C11)="K"),H11,IF(AND(ISNUMBER(D11),ISNUMBER(E11)),ROUND((MOD(E11-D11,1)-N(F11))*24,2),0))</f>
        <v/>
      </c>
      <c r="H11" s="32">
        <f>INDEX(Einstellungen!$B$7:$B$13,6)</f>
        <v/>
      </c>
      <c r="I11" s="32">
        <f>IF(OR(ISNUMBER(D11),C11&lt;&gt;""),G11-H11,0)</f>
        <v/>
      </c>
      <c r="J11" s="33" t="n"/>
      <c r="K11" s="34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29" t="n">
        <v>46516</v>
      </c>
      <c r="B12" s="30" t="inlineStr">
        <is>
          <t>So</t>
        </is>
      </c>
      <c r="C12" s="30" t="n"/>
      <c r="D12" s="31" t="n"/>
      <c r="E12" s="31" t="n"/>
      <c r="F12" s="31" t="n"/>
      <c r="G12" s="32">
        <f>IF(OR(UPPER(C12)="U",UPPER(C12)="K"),H12,IF(AND(ISNUMBER(D12),ISNUMBER(E12)),ROUND((MOD(E12-D12,1)-N(F12))*24,2),0))</f>
        <v/>
      </c>
      <c r="H12" s="32">
        <f>INDEX(Einstellungen!$B$7:$B$13,7)</f>
        <v/>
      </c>
      <c r="I12" s="32">
        <f>IF(OR(ISNUMBER(D12),C12&lt;&gt;""),G12-H12,0)</f>
        <v/>
      </c>
      <c r="J12" s="33" t="n"/>
      <c r="K12" s="34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46517</v>
      </c>
      <c r="B13" s="36" t="inlineStr">
        <is>
          <t>Mo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INDEX(Einstellungen!$B$7:$B$13,1)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46518</v>
      </c>
      <c r="B14" s="36" t="inlineStr">
        <is>
          <t>Di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INDEX(Einstellungen!$B$7:$B$13,2)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46519</v>
      </c>
      <c r="B15" s="36" t="inlineStr">
        <is>
          <t>Mi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INDEX(Einstellungen!$B$7:$B$13,3)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46520</v>
      </c>
      <c r="B16" s="36" t="inlineStr">
        <is>
          <t>Do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INDEX(Einstellungen!$B$7:$B$13,4)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46521</v>
      </c>
      <c r="B17" s="36" t="inlineStr">
        <is>
          <t>Fr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INDEX(Einstellungen!$B$7:$B$13,5)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29" t="n">
        <v>46522</v>
      </c>
      <c r="B18" s="30" t="inlineStr">
        <is>
          <t>Sa</t>
        </is>
      </c>
      <c r="C18" s="30" t="n"/>
      <c r="D18" s="31" t="n"/>
      <c r="E18" s="31" t="n"/>
      <c r="F18" s="31" t="n"/>
      <c r="G18" s="32">
        <f>IF(OR(UPPER(C18)="U",UPPER(C18)="K"),H18,IF(AND(ISNUMBER(D18),ISNUMBER(E18)),ROUND((MOD(E18-D18,1)-N(F18))*24,2),0))</f>
        <v/>
      </c>
      <c r="H18" s="32">
        <f>INDEX(Einstellungen!$B$7:$B$13,6)</f>
        <v/>
      </c>
      <c r="I18" s="32">
        <f>IF(OR(ISNUMBER(D18),C18&lt;&gt;""),G18-H18,0)</f>
        <v/>
      </c>
      <c r="J18" s="33" t="n"/>
      <c r="K18" s="34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29" t="n">
        <v>46523</v>
      </c>
      <c r="B19" s="30" t="inlineStr">
        <is>
          <t>So</t>
        </is>
      </c>
      <c r="C19" s="30" t="n"/>
      <c r="D19" s="31" t="n"/>
      <c r="E19" s="31" t="n"/>
      <c r="F19" s="31" t="n"/>
      <c r="G19" s="32">
        <f>IF(OR(UPPER(C19)="U",UPPER(C19)="K"),H19,IF(AND(ISNUMBER(D19),ISNUMBER(E19)),ROUND((MOD(E19-D19,1)-N(F19))*24,2),0))</f>
        <v/>
      </c>
      <c r="H19" s="32">
        <f>INDEX(Einstellungen!$B$7:$B$13,7)</f>
        <v/>
      </c>
      <c r="I19" s="32">
        <f>IF(OR(ISNUMBER(D19),C19&lt;&gt;""),G19-H19,0)</f>
        <v/>
      </c>
      <c r="J19" s="33" t="n"/>
      <c r="K19" s="34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3" t="n">
        <v>46524</v>
      </c>
      <c r="B20" s="24" t="inlineStr">
        <is>
          <t>Mo</t>
        </is>
      </c>
      <c r="C20" s="24" t="n"/>
      <c r="D20" s="25" t="n"/>
      <c r="E20" s="25" t="n"/>
      <c r="F20" s="25" t="n"/>
      <c r="G20" s="26">
        <f>IF(OR(UPPER(C20)="U",UPPER(C20)="K"),H20,IF(AND(ISNUMBER(D20),ISNUMBER(E20)),ROUND((MOD(E20-D20,1)-N(F20))*24,2),0))</f>
        <v/>
      </c>
      <c r="H20" s="26" t="n">
        <v>0</v>
      </c>
      <c r="I20" s="26">
        <f>IF(OR(ISNUMBER(D20),C20&lt;&gt;""),G20-H20,0)</f>
        <v/>
      </c>
      <c r="J20" s="27" t="inlineStr">
        <is>
          <t>Pfingstmontag</t>
        </is>
      </c>
      <c r="K20" s="28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46525</v>
      </c>
      <c r="B21" s="36" t="inlineStr">
        <is>
          <t>Di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INDEX(Einstellungen!$B$7:$B$13,2)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46526</v>
      </c>
      <c r="B22" s="36" t="inlineStr">
        <is>
          <t>Mi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INDEX(Einstellungen!$B$7:$B$13,3)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46527</v>
      </c>
      <c r="B23" s="36" t="inlineStr">
        <is>
          <t>Do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INDEX(Einstellungen!$B$7:$B$13,4)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46528</v>
      </c>
      <c r="B24" s="36" t="inlineStr">
        <is>
          <t>Fr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INDEX(Einstellungen!$B$7:$B$13,5)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29" t="n">
        <v>46529</v>
      </c>
      <c r="B25" s="30" t="inlineStr">
        <is>
          <t>Sa</t>
        </is>
      </c>
      <c r="C25" s="30" t="n"/>
      <c r="D25" s="31" t="n"/>
      <c r="E25" s="31" t="n"/>
      <c r="F25" s="31" t="n"/>
      <c r="G25" s="32">
        <f>IF(OR(UPPER(C25)="U",UPPER(C25)="K"),H25,IF(AND(ISNUMBER(D25),ISNUMBER(E25)),ROUND((MOD(E25-D25,1)-N(F25))*24,2),0))</f>
        <v/>
      </c>
      <c r="H25" s="32">
        <f>INDEX(Einstellungen!$B$7:$B$13,6)</f>
        <v/>
      </c>
      <c r="I25" s="32">
        <f>IF(OR(ISNUMBER(D25),C25&lt;&gt;""),G25-H25,0)</f>
        <v/>
      </c>
      <c r="J25" s="33" t="n"/>
      <c r="K25" s="34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29" t="n">
        <v>46530</v>
      </c>
      <c r="B26" s="30" t="inlineStr">
        <is>
          <t>So</t>
        </is>
      </c>
      <c r="C26" s="30" t="n"/>
      <c r="D26" s="31" t="n"/>
      <c r="E26" s="31" t="n"/>
      <c r="F26" s="31" t="n"/>
      <c r="G26" s="32">
        <f>IF(OR(UPPER(C26)="U",UPPER(C26)="K"),H26,IF(AND(ISNUMBER(D26),ISNUMBER(E26)),ROUND((MOD(E26-D26,1)-N(F26))*24,2),0))</f>
        <v/>
      </c>
      <c r="H26" s="32">
        <f>INDEX(Einstellungen!$B$7:$B$13,7)</f>
        <v/>
      </c>
      <c r="I26" s="32">
        <f>IF(OR(ISNUMBER(D26),C26&lt;&gt;""),G26-H26,0)</f>
        <v/>
      </c>
      <c r="J26" s="33" t="n"/>
      <c r="K26" s="34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46531</v>
      </c>
      <c r="B27" s="36" t="inlineStr">
        <is>
          <t>Mo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INDEX(Einstellungen!$B$7:$B$13,1)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46532</v>
      </c>
      <c r="B28" s="36" t="inlineStr">
        <is>
          <t>Di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INDEX(Einstellungen!$B$7:$B$13,2)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46533</v>
      </c>
      <c r="B29" s="36" t="inlineStr">
        <is>
          <t>Mi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INDEX(Einstellungen!$B$7:$B$13,3)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46534</v>
      </c>
      <c r="B30" s="36" t="inlineStr">
        <is>
          <t>Do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INDEX(Einstellungen!$B$7:$B$13,4)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46535</v>
      </c>
      <c r="B31" s="36" t="inlineStr">
        <is>
          <t>Fr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INDEX(Einstellungen!$B$7:$B$13,5)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29" t="n">
        <v>46536</v>
      </c>
      <c r="B32" s="30" t="inlineStr">
        <is>
          <t>Sa</t>
        </is>
      </c>
      <c r="C32" s="30" t="n"/>
      <c r="D32" s="31" t="n"/>
      <c r="E32" s="31" t="n"/>
      <c r="F32" s="31" t="n"/>
      <c r="G32" s="32">
        <f>IF(OR(UPPER(C32)="U",UPPER(C32)="K"),H32,IF(AND(ISNUMBER(D32),ISNUMBER(E32)),ROUND((MOD(E32-D32,1)-N(F32))*24,2),0))</f>
        <v/>
      </c>
      <c r="H32" s="32">
        <f>INDEX(Einstellungen!$B$7:$B$13,6)</f>
        <v/>
      </c>
      <c r="I32" s="32">
        <f>IF(OR(ISNUMBER(D32),C32&lt;&gt;""),G32-H32,0)</f>
        <v/>
      </c>
      <c r="J32" s="33" t="n"/>
      <c r="K32" s="34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29" t="n">
        <v>46537</v>
      </c>
      <c r="B33" s="30" t="inlineStr">
        <is>
          <t>So</t>
        </is>
      </c>
      <c r="C33" s="30" t="n"/>
      <c r="D33" s="31" t="n"/>
      <c r="E33" s="31" t="n"/>
      <c r="F33" s="31" t="n"/>
      <c r="G33" s="32">
        <f>IF(OR(UPPER(C33)="U",UPPER(C33)="K"),H33,IF(AND(ISNUMBER(D33),ISNUMBER(E33)),ROUND((MOD(E33-D33,1)-N(F33))*24,2),0))</f>
        <v/>
      </c>
      <c r="H33" s="32">
        <f>INDEX(Einstellungen!$B$7:$B$13,7)</f>
        <v/>
      </c>
      <c r="I33" s="32">
        <f>IF(OR(ISNUMBER(D33),C33&lt;&gt;""),G33-H33,0)</f>
        <v/>
      </c>
      <c r="J33" s="33" t="n"/>
      <c r="K33" s="34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46538</v>
      </c>
      <c r="B34" s="36" t="inlineStr">
        <is>
          <t>Mo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INDEX(Einstellungen!$B$7:$B$13,1)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Juni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46539</v>
      </c>
      <c r="B4" s="36" t="inlineStr">
        <is>
          <t>Di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INDEX(Einstellungen!$B$7:$B$13,2)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46540</v>
      </c>
      <c r="B5" s="36" t="inlineStr">
        <is>
          <t>Mi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INDEX(Einstellungen!$B$7:$B$13,3)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46541</v>
      </c>
      <c r="B6" s="36" t="inlineStr">
        <is>
          <t>Do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INDEX(Einstellungen!$B$7:$B$13,4)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46542</v>
      </c>
      <c r="B7" s="36" t="inlineStr">
        <is>
          <t>Fr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INDEX(Einstellungen!$B$7:$B$13,5)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29" t="n">
        <v>46543</v>
      </c>
      <c r="B8" s="30" t="inlineStr">
        <is>
          <t>Sa</t>
        </is>
      </c>
      <c r="C8" s="30" t="n"/>
      <c r="D8" s="31" t="n"/>
      <c r="E8" s="31" t="n"/>
      <c r="F8" s="31" t="n"/>
      <c r="G8" s="32">
        <f>IF(OR(UPPER(C8)="U",UPPER(C8)="K"),H8,IF(AND(ISNUMBER(D8),ISNUMBER(E8)),ROUND((MOD(E8-D8,1)-N(F8))*24,2),0))</f>
        <v/>
      </c>
      <c r="H8" s="32">
        <f>INDEX(Einstellungen!$B$7:$B$13,6)</f>
        <v/>
      </c>
      <c r="I8" s="32">
        <f>IF(OR(ISNUMBER(D8),C8&lt;&gt;""),G8-H8,0)</f>
        <v/>
      </c>
      <c r="J8" s="33" t="n"/>
      <c r="K8" s="34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46544</v>
      </c>
      <c r="B9" s="30" t="inlineStr">
        <is>
          <t>So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INDEX(Einstellungen!$B$7:$B$13,7)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46545</v>
      </c>
      <c r="B10" s="36" t="inlineStr">
        <is>
          <t>Mo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INDEX(Einstellungen!$B$7:$B$13,1)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46546</v>
      </c>
      <c r="B11" s="36" t="inlineStr">
        <is>
          <t>Di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INDEX(Einstellungen!$B$7:$B$13,2)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46547</v>
      </c>
      <c r="B12" s="36" t="inlineStr">
        <is>
          <t>Mi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INDEX(Einstellungen!$B$7:$B$13,3)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46548</v>
      </c>
      <c r="B13" s="36" t="inlineStr">
        <is>
          <t>Do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INDEX(Einstellungen!$B$7:$B$13,4)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46549</v>
      </c>
      <c r="B14" s="36" t="inlineStr">
        <is>
          <t>Fr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INDEX(Einstellungen!$B$7:$B$13,5)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29" t="n">
        <v>46550</v>
      </c>
      <c r="B15" s="30" t="inlineStr">
        <is>
          <t>Sa</t>
        </is>
      </c>
      <c r="C15" s="30" t="n"/>
      <c r="D15" s="31" t="n"/>
      <c r="E15" s="31" t="n"/>
      <c r="F15" s="31" t="n"/>
      <c r="G15" s="32">
        <f>IF(OR(UPPER(C15)="U",UPPER(C15)="K"),H15,IF(AND(ISNUMBER(D15),ISNUMBER(E15)),ROUND((MOD(E15-D15,1)-N(F15))*24,2),0))</f>
        <v/>
      </c>
      <c r="H15" s="32">
        <f>INDEX(Einstellungen!$B$7:$B$13,6)</f>
        <v/>
      </c>
      <c r="I15" s="32">
        <f>IF(OR(ISNUMBER(D15),C15&lt;&gt;""),G15-H15,0)</f>
        <v/>
      </c>
      <c r="J15" s="33" t="n"/>
      <c r="K15" s="34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46551</v>
      </c>
      <c r="B16" s="30" t="inlineStr">
        <is>
          <t>So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INDEX(Einstellungen!$B$7:$B$13,7)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46552</v>
      </c>
      <c r="B17" s="36" t="inlineStr">
        <is>
          <t>Mo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INDEX(Einstellungen!$B$7:$B$13,1)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46553</v>
      </c>
      <c r="B18" s="36" t="inlineStr">
        <is>
          <t>Di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INDEX(Einstellungen!$B$7:$B$13,2)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46554</v>
      </c>
      <c r="B19" s="36" t="inlineStr">
        <is>
          <t>Mi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INDEX(Einstellungen!$B$7:$B$13,3)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46555</v>
      </c>
      <c r="B20" s="36" t="inlineStr">
        <is>
          <t>Do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INDEX(Einstellungen!$B$7:$B$13,4)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46556</v>
      </c>
      <c r="B21" s="36" t="inlineStr">
        <is>
          <t>Fr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INDEX(Einstellungen!$B$7:$B$13,5)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29" t="n">
        <v>46557</v>
      </c>
      <c r="B22" s="30" t="inlineStr">
        <is>
          <t>Sa</t>
        </is>
      </c>
      <c r="C22" s="30" t="n"/>
      <c r="D22" s="31" t="n"/>
      <c r="E22" s="31" t="n"/>
      <c r="F22" s="31" t="n"/>
      <c r="G22" s="32">
        <f>IF(OR(UPPER(C22)="U",UPPER(C22)="K"),H22,IF(AND(ISNUMBER(D22),ISNUMBER(E22)),ROUND((MOD(E22-D22,1)-N(F22))*24,2),0))</f>
        <v/>
      </c>
      <c r="H22" s="32">
        <f>INDEX(Einstellungen!$B$7:$B$13,6)</f>
        <v/>
      </c>
      <c r="I22" s="32">
        <f>IF(OR(ISNUMBER(D22),C22&lt;&gt;""),G22-H22,0)</f>
        <v/>
      </c>
      <c r="J22" s="33" t="n"/>
      <c r="K22" s="34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46558</v>
      </c>
      <c r="B23" s="30" t="inlineStr">
        <is>
          <t>So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INDEX(Einstellungen!$B$7:$B$13,7)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46559</v>
      </c>
      <c r="B24" s="36" t="inlineStr">
        <is>
          <t>Mo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INDEX(Einstellungen!$B$7:$B$13,1)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46560</v>
      </c>
      <c r="B25" s="36" t="inlineStr">
        <is>
          <t>Di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INDEX(Einstellungen!$B$7:$B$13,2)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46561</v>
      </c>
      <c r="B26" s="36" t="inlineStr">
        <is>
          <t>Mi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INDEX(Einstellungen!$B$7:$B$13,3)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46562</v>
      </c>
      <c r="B27" s="36" t="inlineStr">
        <is>
          <t>Do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INDEX(Einstellungen!$B$7:$B$13,4)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46563</v>
      </c>
      <c r="B28" s="36" t="inlineStr">
        <is>
          <t>Fr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INDEX(Einstellungen!$B$7:$B$13,5)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9" t="n">
        <v>46564</v>
      </c>
      <c r="B29" s="30" t="inlineStr">
        <is>
          <t>Sa</t>
        </is>
      </c>
      <c r="C29" s="30" t="n"/>
      <c r="D29" s="31" t="n"/>
      <c r="E29" s="31" t="n"/>
      <c r="F29" s="31" t="n"/>
      <c r="G29" s="32">
        <f>IF(OR(UPPER(C29)="U",UPPER(C29)="K"),H29,IF(AND(ISNUMBER(D29),ISNUMBER(E29)),ROUND((MOD(E29-D29,1)-N(F29))*24,2),0))</f>
        <v/>
      </c>
      <c r="H29" s="32">
        <f>INDEX(Einstellungen!$B$7:$B$13,6)</f>
        <v/>
      </c>
      <c r="I29" s="32">
        <f>IF(OR(ISNUMBER(D29),C29&lt;&gt;""),G29-H29,0)</f>
        <v/>
      </c>
      <c r="J29" s="33" t="n"/>
      <c r="K29" s="34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46565</v>
      </c>
      <c r="B30" s="30" t="inlineStr">
        <is>
          <t>So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INDEX(Einstellungen!$B$7:$B$13,7)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46566</v>
      </c>
      <c r="B31" s="36" t="inlineStr">
        <is>
          <t>Mo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INDEX(Einstellungen!$B$7:$B$13,1)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46567</v>
      </c>
      <c r="B32" s="36" t="inlineStr">
        <is>
          <t>Di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INDEX(Einstellungen!$B$7:$B$13,2)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46568</v>
      </c>
      <c r="B33" s="36" t="inlineStr">
        <is>
          <t>Mi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INDEX(Einstellungen!$B$7:$B$13,3)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Juli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46569</v>
      </c>
      <c r="B4" s="36" t="inlineStr">
        <is>
          <t>Do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INDEX(Einstellungen!$B$7:$B$13,4)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46570</v>
      </c>
      <c r="B5" s="36" t="inlineStr">
        <is>
          <t>Fr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INDEX(Einstellungen!$B$7:$B$13,5)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9" t="n">
        <v>46571</v>
      </c>
      <c r="B6" s="30" t="inlineStr">
        <is>
          <t>Sa</t>
        </is>
      </c>
      <c r="C6" s="30" t="n"/>
      <c r="D6" s="31" t="n"/>
      <c r="E6" s="31" t="n"/>
      <c r="F6" s="31" t="n"/>
      <c r="G6" s="32">
        <f>IF(OR(UPPER(C6)="U",UPPER(C6)="K"),H6,IF(AND(ISNUMBER(D6),ISNUMBER(E6)),ROUND((MOD(E6-D6,1)-N(F6))*24,2),0))</f>
        <v/>
      </c>
      <c r="H6" s="32">
        <f>INDEX(Einstellungen!$B$7:$B$13,6)</f>
        <v/>
      </c>
      <c r="I6" s="32">
        <f>IF(OR(ISNUMBER(D6),C6&lt;&gt;""),G6-H6,0)</f>
        <v/>
      </c>
      <c r="J6" s="33" t="n"/>
      <c r="K6" s="34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46572</v>
      </c>
      <c r="B7" s="30" t="inlineStr">
        <is>
          <t>So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INDEX(Einstellungen!$B$7:$B$13,7)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46573</v>
      </c>
      <c r="B8" s="36" t="inlineStr">
        <is>
          <t>Mo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INDEX(Einstellungen!$B$7:$B$13,1)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46574</v>
      </c>
      <c r="B9" s="36" t="inlineStr">
        <is>
          <t>Di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INDEX(Einstellungen!$B$7:$B$13,2)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46575</v>
      </c>
      <c r="B10" s="36" t="inlineStr">
        <is>
          <t>Mi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INDEX(Einstellungen!$B$7:$B$13,3)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46576</v>
      </c>
      <c r="B11" s="36" t="inlineStr">
        <is>
          <t>Do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INDEX(Einstellungen!$B$7:$B$13,4)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46577</v>
      </c>
      <c r="B12" s="36" t="inlineStr">
        <is>
          <t>Fr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INDEX(Einstellungen!$B$7:$B$13,5)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46578</v>
      </c>
      <c r="B13" s="30" t="inlineStr">
        <is>
          <t>Sa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INDEX(Einstellungen!$B$7:$B$13,6)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46579</v>
      </c>
      <c r="B14" s="30" t="inlineStr">
        <is>
          <t>So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INDEX(Einstellungen!$B$7:$B$13,7)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46580</v>
      </c>
      <c r="B15" s="36" t="inlineStr">
        <is>
          <t>Mo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INDEX(Einstellungen!$B$7:$B$13,1)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46581</v>
      </c>
      <c r="B16" s="36" t="inlineStr">
        <is>
          <t>Di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INDEX(Einstellungen!$B$7:$B$13,2)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46582</v>
      </c>
      <c r="B17" s="36" t="inlineStr">
        <is>
          <t>Mi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INDEX(Einstellungen!$B$7:$B$13,3)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46583</v>
      </c>
      <c r="B18" s="36" t="inlineStr">
        <is>
          <t>Do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INDEX(Einstellungen!$B$7:$B$13,4)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46584</v>
      </c>
      <c r="B19" s="36" t="inlineStr">
        <is>
          <t>Fr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INDEX(Einstellungen!$B$7:$B$13,5)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46585</v>
      </c>
      <c r="B20" s="30" t="inlineStr">
        <is>
          <t>Sa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INDEX(Einstellungen!$B$7:$B$13,6)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46586</v>
      </c>
      <c r="B21" s="30" t="inlineStr">
        <is>
          <t>So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INDEX(Einstellungen!$B$7:$B$13,7)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46587</v>
      </c>
      <c r="B22" s="36" t="inlineStr">
        <is>
          <t>Mo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INDEX(Einstellungen!$B$7:$B$13,1)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46588</v>
      </c>
      <c r="B23" s="36" t="inlineStr">
        <is>
          <t>Di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INDEX(Einstellungen!$B$7:$B$13,2)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46589</v>
      </c>
      <c r="B24" s="36" t="inlineStr">
        <is>
          <t>Mi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INDEX(Einstellungen!$B$7:$B$13,3)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46590</v>
      </c>
      <c r="B25" s="36" t="inlineStr">
        <is>
          <t>Do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INDEX(Einstellungen!$B$7:$B$13,4)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46591</v>
      </c>
      <c r="B26" s="36" t="inlineStr">
        <is>
          <t>Fr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INDEX(Einstellungen!$B$7:$B$13,5)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46592</v>
      </c>
      <c r="B27" s="30" t="inlineStr">
        <is>
          <t>Sa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INDEX(Einstellungen!$B$7:$B$13,6)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9" t="n">
        <v>46593</v>
      </c>
      <c r="B28" s="30" t="inlineStr">
        <is>
          <t>So</t>
        </is>
      </c>
      <c r="C28" s="30" t="n"/>
      <c r="D28" s="31" t="n"/>
      <c r="E28" s="31" t="n"/>
      <c r="F28" s="31" t="n"/>
      <c r="G28" s="32">
        <f>IF(OR(UPPER(C28)="U",UPPER(C28)="K"),H28,IF(AND(ISNUMBER(D28),ISNUMBER(E28)),ROUND((MOD(E28-D28,1)-N(F28))*24,2),0))</f>
        <v/>
      </c>
      <c r="H28" s="32">
        <f>INDEX(Einstellungen!$B$7:$B$13,7)</f>
        <v/>
      </c>
      <c r="I28" s="32">
        <f>IF(OR(ISNUMBER(D28),C28&lt;&gt;""),G28-H28,0)</f>
        <v/>
      </c>
      <c r="J28" s="33" t="n"/>
      <c r="K28" s="34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46594</v>
      </c>
      <c r="B29" s="36" t="inlineStr">
        <is>
          <t>Mo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INDEX(Einstellungen!$B$7:$B$13,1)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46595</v>
      </c>
      <c r="B30" s="36" t="inlineStr">
        <is>
          <t>Di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INDEX(Einstellungen!$B$7:$B$13,2)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46596</v>
      </c>
      <c r="B31" s="36" t="inlineStr">
        <is>
          <t>Mi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INDEX(Einstellungen!$B$7:$B$13,3)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46597</v>
      </c>
      <c r="B32" s="36" t="inlineStr">
        <is>
          <t>Do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INDEX(Einstellungen!$B$7:$B$13,4)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46598</v>
      </c>
      <c r="B33" s="36" t="inlineStr">
        <is>
          <t>Fr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INDEX(Einstellungen!$B$7:$B$13,5)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29" t="n">
        <v>46599</v>
      </c>
      <c r="B34" s="30" t="inlineStr">
        <is>
          <t>Sa</t>
        </is>
      </c>
      <c r="C34" s="30" t="n"/>
      <c r="D34" s="31" t="n"/>
      <c r="E34" s="31" t="n"/>
      <c r="F34" s="31" t="n"/>
      <c r="G34" s="32">
        <f>IF(OR(UPPER(C34)="U",UPPER(C34)="K"),H34,IF(AND(ISNUMBER(D34),ISNUMBER(E34)),ROUND((MOD(E34-D34,1)-N(F34))*24,2),0))</f>
        <v/>
      </c>
      <c r="H34" s="32">
        <f>INDEX(Einstellungen!$B$7:$B$13,6)</f>
        <v/>
      </c>
      <c r="I34" s="32">
        <f>IF(OR(ISNUMBER(D34),C34&lt;&gt;""),G34-H34,0)</f>
        <v/>
      </c>
      <c r="J34" s="33" t="n"/>
      <c r="K34" s="34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August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29" t="n">
        <v>46600</v>
      </c>
      <c r="B4" s="30" t="inlineStr">
        <is>
          <t>So</t>
        </is>
      </c>
      <c r="C4" s="30" t="n"/>
      <c r="D4" s="31" t="n"/>
      <c r="E4" s="31" t="n"/>
      <c r="F4" s="31" t="n"/>
      <c r="G4" s="32">
        <f>IF(OR(UPPER(C4)="U",UPPER(C4)="K"),H4,IF(AND(ISNUMBER(D4),ISNUMBER(E4)),ROUND((MOD(E4-D4,1)-N(F4))*24,2),0))</f>
        <v/>
      </c>
      <c r="H4" s="32">
        <f>INDEX(Einstellungen!$B$7:$B$13,7)</f>
        <v/>
      </c>
      <c r="I4" s="32">
        <f>IF(OR(ISNUMBER(D4),C4&lt;&gt;""),G4-H4,0)</f>
        <v/>
      </c>
      <c r="J4" s="33" t="n"/>
      <c r="K4" s="34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46601</v>
      </c>
      <c r="B5" s="36" t="inlineStr">
        <is>
          <t>Mo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INDEX(Einstellungen!$B$7:$B$13,1)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46602</v>
      </c>
      <c r="B6" s="36" t="inlineStr">
        <is>
          <t>Di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INDEX(Einstellungen!$B$7:$B$13,2)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46603</v>
      </c>
      <c r="B7" s="36" t="inlineStr">
        <is>
          <t>Mi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INDEX(Einstellungen!$B$7:$B$13,3)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46604</v>
      </c>
      <c r="B8" s="36" t="inlineStr">
        <is>
          <t>Do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INDEX(Einstellungen!$B$7:$B$13,4)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46605</v>
      </c>
      <c r="B9" s="36" t="inlineStr">
        <is>
          <t>Fr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INDEX(Einstellungen!$B$7:$B$13,5)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46606</v>
      </c>
      <c r="B10" s="30" t="inlineStr">
        <is>
          <t>Sa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INDEX(Einstellungen!$B$7:$B$13,6)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29" t="n">
        <v>46607</v>
      </c>
      <c r="B11" s="30" t="inlineStr">
        <is>
          <t>So</t>
        </is>
      </c>
      <c r="C11" s="30" t="n"/>
      <c r="D11" s="31" t="n"/>
      <c r="E11" s="31" t="n"/>
      <c r="F11" s="31" t="n"/>
      <c r="G11" s="32">
        <f>IF(OR(UPPER(C11)="U",UPPER(C11)="K"),H11,IF(AND(ISNUMBER(D11),ISNUMBER(E11)),ROUND((MOD(E11-D11,1)-N(F11))*24,2),0))</f>
        <v/>
      </c>
      <c r="H11" s="32">
        <f>INDEX(Einstellungen!$B$7:$B$13,7)</f>
        <v/>
      </c>
      <c r="I11" s="32">
        <f>IF(OR(ISNUMBER(D11),C11&lt;&gt;""),G11-H11,0)</f>
        <v/>
      </c>
      <c r="J11" s="33" t="n"/>
      <c r="K11" s="34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46608</v>
      </c>
      <c r="B12" s="36" t="inlineStr">
        <is>
          <t>Mo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INDEX(Einstellungen!$B$7:$B$13,1)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46609</v>
      </c>
      <c r="B13" s="36" t="inlineStr">
        <is>
          <t>Di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INDEX(Einstellungen!$B$7:$B$13,2)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46610</v>
      </c>
      <c r="B14" s="36" t="inlineStr">
        <is>
          <t>Mi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INDEX(Einstellungen!$B$7:$B$13,3)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46611</v>
      </c>
      <c r="B15" s="36" t="inlineStr">
        <is>
          <t>Do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INDEX(Einstellungen!$B$7:$B$13,4)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46612</v>
      </c>
      <c r="B16" s="36" t="inlineStr">
        <is>
          <t>Fr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INDEX(Einstellungen!$B$7:$B$13,5)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46613</v>
      </c>
      <c r="B17" s="30" t="inlineStr">
        <is>
          <t>Sa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INDEX(Einstellungen!$B$7:$B$13,6)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29" t="n">
        <v>46614</v>
      </c>
      <c r="B18" s="30" t="inlineStr">
        <is>
          <t>So</t>
        </is>
      </c>
      <c r="C18" s="30" t="n"/>
      <c r="D18" s="31" t="n"/>
      <c r="E18" s="31" t="n"/>
      <c r="F18" s="31" t="n"/>
      <c r="G18" s="32">
        <f>IF(OR(UPPER(C18)="U",UPPER(C18)="K"),H18,IF(AND(ISNUMBER(D18),ISNUMBER(E18)),ROUND((MOD(E18-D18,1)-N(F18))*24,2),0))</f>
        <v/>
      </c>
      <c r="H18" s="32">
        <f>INDEX(Einstellungen!$B$7:$B$13,7)</f>
        <v/>
      </c>
      <c r="I18" s="32">
        <f>IF(OR(ISNUMBER(D18),C18&lt;&gt;""),G18-H18,0)</f>
        <v/>
      </c>
      <c r="J18" s="33" t="n"/>
      <c r="K18" s="34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46615</v>
      </c>
      <c r="B19" s="36" t="inlineStr">
        <is>
          <t>Mo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INDEX(Einstellungen!$B$7:$B$13,1)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46616</v>
      </c>
      <c r="B20" s="36" t="inlineStr">
        <is>
          <t>Di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INDEX(Einstellungen!$B$7:$B$13,2)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46617</v>
      </c>
      <c r="B21" s="36" t="inlineStr">
        <is>
          <t>Mi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INDEX(Einstellungen!$B$7:$B$13,3)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46618</v>
      </c>
      <c r="B22" s="36" t="inlineStr">
        <is>
          <t>Do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INDEX(Einstellungen!$B$7:$B$13,4)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46619</v>
      </c>
      <c r="B23" s="36" t="inlineStr">
        <is>
          <t>Fr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INDEX(Einstellungen!$B$7:$B$13,5)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46620</v>
      </c>
      <c r="B24" s="30" t="inlineStr">
        <is>
          <t>Sa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INDEX(Einstellungen!$B$7:$B$13,6)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29" t="n">
        <v>46621</v>
      </c>
      <c r="B25" s="30" t="inlineStr">
        <is>
          <t>So</t>
        </is>
      </c>
      <c r="C25" s="30" t="n"/>
      <c r="D25" s="31" t="n"/>
      <c r="E25" s="31" t="n"/>
      <c r="F25" s="31" t="n"/>
      <c r="G25" s="32">
        <f>IF(OR(UPPER(C25)="U",UPPER(C25)="K"),H25,IF(AND(ISNUMBER(D25),ISNUMBER(E25)),ROUND((MOD(E25-D25,1)-N(F25))*24,2),0))</f>
        <v/>
      </c>
      <c r="H25" s="32">
        <f>INDEX(Einstellungen!$B$7:$B$13,7)</f>
        <v/>
      </c>
      <c r="I25" s="32">
        <f>IF(OR(ISNUMBER(D25),C25&lt;&gt;""),G25-H25,0)</f>
        <v/>
      </c>
      <c r="J25" s="33" t="n"/>
      <c r="K25" s="34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46622</v>
      </c>
      <c r="B26" s="36" t="inlineStr">
        <is>
          <t>Mo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INDEX(Einstellungen!$B$7:$B$13,1)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46623</v>
      </c>
      <c r="B27" s="36" t="inlineStr">
        <is>
          <t>Di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INDEX(Einstellungen!$B$7:$B$13,2)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46624</v>
      </c>
      <c r="B28" s="36" t="inlineStr">
        <is>
          <t>Mi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INDEX(Einstellungen!$B$7:$B$13,3)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46625</v>
      </c>
      <c r="B29" s="36" t="inlineStr">
        <is>
          <t>Do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INDEX(Einstellungen!$B$7:$B$13,4)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46626</v>
      </c>
      <c r="B30" s="36" t="inlineStr">
        <is>
          <t>Fr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INDEX(Einstellungen!$B$7:$B$13,5)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46627</v>
      </c>
      <c r="B31" s="30" t="inlineStr">
        <is>
          <t>Sa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INDEX(Einstellungen!$B$7:$B$13,6)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29" t="n">
        <v>46628</v>
      </c>
      <c r="B32" s="30" t="inlineStr">
        <is>
          <t>So</t>
        </is>
      </c>
      <c r="C32" s="30" t="n"/>
      <c r="D32" s="31" t="n"/>
      <c r="E32" s="31" t="n"/>
      <c r="F32" s="31" t="n"/>
      <c r="G32" s="32">
        <f>IF(OR(UPPER(C32)="U",UPPER(C32)="K"),H32,IF(AND(ISNUMBER(D32),ISNUMBER(E32)),ROUND((MOD(E32-D32,1)-N(F32))*24,2),0))</f>
        <v/>
      </c>
      <c r="H32" s="32">
        <f>INDEX(Einstellungen!$B$7:$B$13,7)</f>
        <v/>
      </c>
      <c r="I32" s="32">
        <f>IF(OR(ISNUMBER(D32),C32&lt;&gt;""),G32-H32,0)</f>
        <v/>
      </c>
      <c r="J32" s="33" t="n"/>
      <c r="K32" s="34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46629</v>
      </c>
      <c r="B33" s="36" t="inlineStr">
        <is>
          <t>Mo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INDEX(Einstellungen!$B$7:$B$13,1)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46630</v>
      </c>
      <c r="B34" s="36" t="inlineStr">
        <is>
          <t>Di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INDEX(Einstellungen!$B$7:$B$13,2)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September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46631</v>
      </c>
      <c r="B4" s="36" t="inlineStr">
        <is>
          <t>Mi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INDEX(Einstellungen!$B$7:$B$13,3)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46632</v>
      </c>
      <c r="B5" s="36" t="inlineStr">
        <is>
          <t>Do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INDEX(Einstellungen!$B$7:$B$13,4)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46633</v>
      </c>
      <c r="B6" s="36" t="inlineStr">
        <is>
          <t>Fr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INDEX(Einstellungen!$B$7:$B$13,5)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46634</v>
      </c>
      <c r="B7" s="30" t="inlineStr">
        <is>
          <t>Sa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INDEX(Einstellungen!$B$7:$B$13,6)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29" t="n">
        <v>46635</v>
      </c>
      <c r="B8" s="30" t="inlineStr">
        <is>
          <t>So</t>
        </is>
      </c>
      <c r="C8" s="30" t="n"/>
      <c r="D8" s="31" t="n"/>
      <c r="E8" s="31" t="n"/>
      <c r="F8" s="31" t="n"/>
      <c r="G8" s="32">
        <f>IF(OR(UPPER(C8)="U",UPPER(C8)="K"),H8,IF(AND(ISNUMBER(D8),ISNUMBER(E8)),ROUND((MOD(E8-D8,1)-N(F8))*24,2),0))</f>
        <v/>
      </c>
      <c r="H8" s="32">
        <f>INDEX(Einstellungen!$B$7:$B$13,7)</f>
        <v/>
      </c>
      <c r="I8" s="32">
        <f>IF(OR(ISNUMBER(D8),C8&lt;&gt;""),G8-H8,0)</f>
        <v/>
      </c>
      <c r="J8" s="33" t="n"/>
      <c r="K8" s="34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46636</v>
      </c>
      <c r="B9" s="36" t="inlineStr">
        <is>
          <t>Mo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INDEX(Einstellungen!$B$7:$B$13,1)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46637</v>
      </c>
      <c r="B10" s="36" t="inlineStr">
        <is>
          <t>Di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INDEX(Einstellungen!$B$7:$B$13,2)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46638</v>
      </c>
      <c r="B11" s="36" t="inlineStr">
        <is>
          <t>Mi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INDEX(Einstellungen!$B$7:$B$13,3)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46639</v>
      </c>
      <c r="B12" s="36" t="inlineStr">
        <is>
          <t>Do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INDEX(Einstellungen!$B$7:$B$13,4)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46640</v>
      </c>
      <c r="B13" s="36" t="inlineStr">
        <is>
          <t>Fr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INDEX(Einstellungen!$B$7:$B$13,5)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46641</v>
      </c>
      <c r="B14" s="30" t="inlineStr">
        <is>
          <t>Sa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INDEX(Einstellungen!$B$7:$B$13,6)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29" t="n">
        <v>46642</v>
      </c>
      <c r="B15" s="30" t="inlineStr">
        <is>
          <t>So</t>
        </is>
      </c>
      <c r="C15" s="30" t="n"/>
      <c r="D15" s="31" t="n"/>
      <c r="E15" s="31" t="n"/>
      <c r="F15" s="31" t="n"/>
      <c r="G15" s="32">
        <f>IF(OR(UPPER(C15)="U",UPPER(C15)="K"),H15,IF(AND(ISNUMBER(D15),ISNUMBER(E15)),ROUND((MOD(E15-D15,1)-N(F15))*24,2),0))</f>
        <v/>
      </c>
      <c r="H15" s="32">
        <f>INDEX(Einstellungen!$B$7:$B$13,7)</f>
        <v/>
      </c>
      <c r="I15" s="32">
        <f>IF(OR(ISNUMBER(D15),C15&lt;&gt;""),G15-H15,0)</f>
        <v/>
      </c>
      <c r="J15" s="33" t="n"/>
      <c r="K15" s="34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46643</v>
      </c>
      <c r="B16" s="36" t="inlineStr">
        <is>
          <t>Mo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INDEX(Einstellungen!$B$7:$B$13,1)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46644</v>
      </c>
      <c r="B17" s="36" t="inlineStr">
        <is>
          <t>Di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INDEX(Einstellungen!$B$7:$B$13,2)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46645</v>
      </c>
      <c r="B18" s="36" t="inlineStr">
        <is>
          <t>Mi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INDEX(Einstellungen!$B$7:$B$13,3)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46646</v>
      </c>
      <c r="B19" s="36" t="inlineStr">
        <is>
          <t>Do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INDEX(Einstellungen!$B$7:$B$13,4)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46647</v>
      </c>
      <c r="B20" s="36" t="inlineStr">
        <is>
          <t>Fr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INDEX(Einstellungen!$B$7:$B$13,5)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46648</v>
      </c>
      <c r="B21" s="30" t="inlineStr">
        <is>
          <t>Sa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INDEX(Einstellungen!$B$7:$B$13,6)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29" t="n">
        <v>46649</v>
      </c>
      <c r="B22" s="30" t="inlineStr">
        <is>
          <t>So</t>
        </is>
      </c>
      <c r="C22" s="30" t="n"/>
      <c r="D22" s="31" t="n"/>
      <c r="E22" s="31" t="n"/>
      <c r="F22" s="31" t="n"/>
      <c r="G22" s="32">
        <f>IF(OR(UPPER(C22)="U",UPPER(C22)="K"),H22,IF(AND(ISNUMBER(D22),ISNUMBER(E22)),ROUND((MOD(E22-D22,1)-N(F22))*24,2),0))</f>
        <v/>
      </c>
      <c r="H22" s="32">
        <f>INDEX(Einstellungen!$B$7:$B$13,7)</f>
        <v/>
      </c>
      <c r="I22" s="32">
        <f>IF(OR(ISNUMBER(D22),C22&lt;&gt;""),G22-H22,0)</f>
        <v/>
      </c>
      <c r="J22" s="33" t="n"/>
      <c r="K22" s="34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46650</v>
      </c>
      <c r="B23" s="36" t="inlineStr">
        <is>
          <t>Mo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INDEX(Einstellungen!$B$7:$B$13,1)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46651</v>
      </c>
      <c r="B24" s="36" t="inlineStr">
        <is>
          <t>Di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INDEX(Einstellungen!$B$7:$B$13,2)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46652</v>
      </c>
      <c r="B25" s="36" t="inlineStr">
        <is>
          <t>Mi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INDEX(Einstellungen!$B$7:$B$13,3)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46653</v>
      </c>
      <c r="B26" s="36" t="inlineStr">
        <is>
          <t>Do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INDEX(Einstellungen!$B$7:$B$13,4)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46654</v>
      </c>
      <c r="B27" s="36" t="inlineStr">
        <is>
          <t>Fr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INDEX(Einstellungen!$B$7:$B$13,5)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9" t="n">
        <v>46655</v>
      </c>
      <c r="B28" s="30" t="inlineStr">
        <is>
          <t>Sa</t>
        </is>
      </c>
      <c r="C28" s="30" t="n"/>
      <c r="D28" s="31" t="n"/>
      <c r="E28" s="31" t="n"/>
      <c r="F28" s="31" t="n"/>
      <c r="G28" s="32">
        <f>IF(OR(UPPER(C28)="U",UPPER(C28)="K"),H28,IF(AND(ISNUMBER(D28),ISNUMBER(E28)),ROUND((MOD(E28-D28,1)-N(F28))*24,2),0))</f>
        <v/>
      </c>
      <c r="H28" s="32">
        <f>INDEX(Einstellungen!$B$7:$B$13,6)</f>
        <v/>
      </c>
      <c r="I28" s="32">
        <f>IF(OR(ISNUMBER(D28),C28&lt;&gt;""),G28-H28,0)</f>
        <v/>
      </c>
      <c r="J28" s="33" t="n"/>
      <c r="K28" s="34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9" t="n">
        <v>46656</v>
      </c>
      <c r="B29" s="30" t="inlineStr">
        <is>
          <t>So</t>
        </is>
      </c>
      <c r="C29" s="30" t="n"/>
      <c r="D29" s="31" t="n"/>
      <c r="E29" s="31" t="n"/>
      <c r="F29" s="31" t="n"/>
      <c r="G29" s="32">
        <f>IF(OR(UPPER(C29)="U",UPPER(C29)="K"),H29,IF(AND(ISNUMBER(D29),ISNUMBER(E29)),ROUND((MOD(E29-D29,1)-N(F29))*24,2),0))</f>
        <v/>
      </c>
      <c r="H29" s="32">
        <f>INDEX(Einstellungen!$B$7:$B$13,7)</f>
        <v/>
      </c>
      <c r="I29" s="32">
        <f>IF(OR(ISNUMBER(D29),C29&lt;&gt;""),G29-H29,0)</f>
        <v/>
      </c>
      <c r="J29" s="33" t="n"/>
      <c r="K29" s="34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46657</v>
      </c>
      <c r="B30" s="36" t="inlineStr">
        <is>
          <t>Mo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INDEX(Einstellungen!$B$7:$B$13,1)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46658</v>
      </c>
      <c r="B31" s="36" t="inlineStr">
        <is>
          <t>Di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INDEX(Einstellungen!$B$7:$B$13,2)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46659</v>
      </c>
      <c r="B32" s="36" t="inlineStr">
        <is>
          <t>Mi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INDEX(Einstellungen!$B$7:$B$13,3)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46660</v>
      </c>
      <c r="B33" s="36" t="inlineStr">
        <is>
          <t>Do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INDEX(Einstellungen!$B$7:$B$13,4)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Oktober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46661</v>
      </c>
      <c r="B4" s="36" t="inlineStr">
        <is>
          <t>Fr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INDEX(Einstellungen!$B$7:$B$13,5)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29" t="n">
        <v>46662</v>
      </c>
      <c r="B5" s="30" t="inlineStr">
        <is>
          <t>Sa</t>
        </is>
      </c>
      <c r="C5" s="30" t="n"/>
      <c r="D5" s="31" t="n"/>
      <c r="E5" s="31" t="n"/>
      <c r="F5" s="31" t="n"/>
      <c r="G5" s="32">
        <f>IF(OR(UPPER(C5)="U",UPPER(C5)="K"),H5,IF(AND(ISNUMBER(D5),ISNUMBER(E5)),ROUND((MOD(E5-D5,1)-N(F5))*24,2),0))</f>
        <v/>
      </c>
      <c r="H5" s="32">
        <f>INDEX(Einstellungen!$B$7:$B$13,6)</f>
        <v/>
      </c>
      <c r="I5" s="32">
        <f>IF(OR(ISNUMBER(D5),C5&lt;&gt;""),G5-H5,0)</f>
        <v/>
      </c>
      <c r="J5" s="33" t="n"/>
      <c r="K5" s="34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3" t="n">
        <v>46663</v>
      </c>
      <c r="B6" s="24" t="inlineStr">
        <is>
          <t>So</t>
        </is>
      </c>
      <c r="C6" s="24" t="n"/>
      <c r="D6" s="25" t="n"/>
      <c r="E6" s="25" t="n"/>
      <c r="F6" s="25" t="n"/>
      <c r="G6" s="26">
        <f>IF(OR(UPPER(C6)="U",UPPER(C6)="K"),H6,IF(AND(ISNUMBER(D6),ISNUMBER(E6)),ROUND((MOD(E6-D6,1)-N(F6))*24,2),0))</f>
        <v/>
      </c>
      <c r="H6" s="26" t="n">
        <v>0</v>
      </c>
      <c r="I6" s="26">
        <f>IF(OR(ISNUMBER(D6),C6&lt;&gt;""),G6-H6,0)</f>
        <v/>
      </c>
      <c r="J6" s="27" t="inlineStr">
        <is>
          <t>Tag der Deutschen Einheit</t>
        </is>
      </c>
      <c r="K6" s="28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46664</v>
      </c>
      <c r="B7" s="36" t="inlineStr">
        <is>
          <t>Mo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INDEX(Einstellungen!$B$7:$B$13,1)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46665</v>
      </c>
      <c r="B8" s="36" t="inlineStr">
        <is>
          <t>Di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INDEX(Einstellungen!$B$7:$B$13,2)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46666</v>
      </c>
      <c r="B9" s="36" t="inlineStr">
        <is>
          <t>Mi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INDEX(Einstellungen!$B$7:$B$13,3)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46667</v>
      </c>
      <c r="B10" s="36" t="inlineStr">
        <is>
          <t>Do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INDEX(Einstellungen!$B$7:$B$13,4)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46668</v>
      </c>
      <c r="B11" s="36" t="inlineStr">
        <is>
          <t>Fr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INDEX(Einstellungen!$B$7:$B$13,5)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29" t="n">
        <v>46669</v>
      </c>
      <c r="B12" s="30" t="inlineStr">
        <is>
          <t>Sa</t>
        </is>
      </c>
      <c r="C12" s="30" t="n"/>
      <c r="D12" s="31" t="n"/>
      <c r="E12" s="31" t="n"/>
      <c r="F12" s="31" t="n"/>
      <c r="G12" s="32">
        <f>IF(OR(UPPER(C12)="U",UPPER(C12)="K"),H12,IF(AND(ISNUMBER(D12),ISNUMBER(E12)),ROUND((MOD(E12-D12,1)-N(F12))*24,2),0))</f>
        <v/>
      </c>
      <c r="H12" s="32">
        <f>INDEX(Einstellungen!$B$7:$B$13,6)</f>
        <v/>
      </c>
      <c r="I12" s="32">
        <f>IF(OR(ISNUMBER(D12),C12&lt;&gt;""),G12-H12,0)</f>
        <v/>
      </c>
      <c r="J12" s="33" t="n"/>
      <c r="K12" s="34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46670</v>
      </c>
      <c r="B13" s="30" t="inlineStr">
        <is>
          <t>So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INDEX(Einstellungen!$B$7:$B$13,7)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46671</v>
      </c>
      <c r="B14" s="36" t="inlineStr">
        <is>
          <t>Mo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INDEX(Einstellungen!$B$7:$B$13,1)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46672</v>
      </c>
      <c r="B15" s="36" t="inlineStr">
        <is>
          <t>Di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INDEX(Einstellungen!$B$7:$B$13,2)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46673</v>
      </c>
      <c r="B16" s="36" t="inlineStr">
        <is>
          <t>Mi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INDEX(Einstellungen!$B$7:$B$13,3)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46674</v>
      </c>
      <c r="B17" s="36" t="inlineStr">
        <is>
          <t>Do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INDEX(Einstellungen!$B$7:$B$13,4)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46675</v>
      </c>
      <c r="B18" s="36" t="inlineStr">
        <is>
          <t>Fr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INDEX(Einstellungen!$B$7:$B$13,5)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29" t="n">
        <v>46676</v>
      </c>
      <c r="B19" s="30" t="inlineStr">
        <is>
          <t>Sa</t>
        </is>
      </c>
      <c r="C19" s="30" t="n"/>
      <c r="D19" s="31" t="n"/>
      <c r="E19" s="31" t="n"/>
      <c r="F19" s="31" t="n"/>
      <c r="G19" s="32">
        <f>IF(OR(UPPER(C19)="U",UPPER(C19)="K"),H19,IF(AND(ISNUMBER(D19),ISNUMBER(E19)),ROUND((MOD(E19-D19,1)-N(F19))*24,2),0))</f>
        <v/>
      </c>
      <c r="H19" s="32">
        <f>INDEX(Einstellungen!$B$7:$B$13,6)</f>
        <v/>
      </c>
      <c r="I19" s="32">
        <f>IF(OR(ISNUMBER(D19),C19&lt;&gt;""),G19-H19,0)</f>
        <v/>
      </c>
      <c r="J19" s="33" t="n"/>
      <c r="K19" s="34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46677</v>
      </c>
      <c r="B20" s="30" t="inlineStr">
        <is>
          <t>So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INDEX(Einstellungen!$B$7:$B$13,7)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46678</v>
      </c>
      <c r="B21" s="36" t="inlineStr">
        <is>
          <t>Mo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INDEX(Einstellungen!$B$7:$B$13,1)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46679</v>
      </c>
      <c r="B22" s="36" t="inlineStr">
        <is>
          <t>Di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INDEX(Einstellungen!$B$7:$B$13,2)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46680</v>
      </c>
      <c r="B23" s="36" t="inlineStr">
        <is>
          <t>Mi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INDEX(Einstellungen!$B$7:$B$13,3)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46681</v>
      </c>
      <c r="B24" s="36" t="inlineStr">
        <is>
          <t>Do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INDEX(Einstellungen!$B$7:$B$13,4)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46682</v>
      </c>
      <c r="B25" s="36" t="inlineStr">
        <is>
          <t>Fr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INDEX(Einstellungen!$B$7:$B$13,5)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29" t="n">
        <v>46683</v>
      </c>
      <c r="B26" s="30" t="inlineStr">
        <is>
          <t>Sa</t>
        </is>
      </c>
      <c r="C26" s="30" t="n"/>
      <c r="D26" s="31" t="n"/>
      <c r="E26" s="31" t="n"/>
      <c r="F26" s="31" t="n"/>
      <c r="G26" s="32">
        <f>IF(OR(UPPER(C26)="U",UPPER(C26)="K"),H26,IF(AND(ISNUMBER(D26),ISNUMBER(E26)),ROUND((MOD(E26-D26,1)-N(F26))*24,2),0))</f>
        <v/>
      </c>
      <c r="H26" s="32">
        <f>INDEX(Einstellungen!$B$7:$B$13,6)</f>
        <v/>
      </c>
      <c r="I26" s="32">
        <f>IF(OR(ISNUMBER(D26),C26&lt;&gt;""),G26-H26,0)</f>
        <v/>
      </c>
      <c r="J26" s="33" t="n"/>
      <c r="K26" s="34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46684</v>
      </c>
      <c r="B27" s="30" t="inlineStr">
        <is>
          <t>So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INDEX(Einstellungen!$B$7:$B$13,7)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46685</v>
      </c>
      <c r="B28" s="36" t="inlineStr">
        <is>
          <t>Mo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INDEX(Einstellungen!$B$7:$B$13,1)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46686</v>
      </c>
      <c r="B29" s="36" t="inlineStr">
        <is>
          <t>Di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INDEX(Einstellungen!$B$7:$B$13,2)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46687</v>
      </c>
      <c r="B30" s="36" t="inlineStr">
        <is>
          <t>Mi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INDEX(Einstellungen!$B$7:$B$13,3)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46688</v>
      </c>
      <c r="B31" s="36" t="inlineStr">
        <is>
          <t>Do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INDEX(Einstellungen!$B$7:$B$13,4)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46689</v>
      </c>
      <c r="B32" s="36" t="inlineStr">
        <is>
          <t>Fr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INDEX(Einstellungen!$B$7:$B$13,5)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29" t="n">
        <v>46690</v>
      </c>
      <c r="B33" s="30" t="inlineStr">
        <is>
          <t>Sa</t>
        </is>
      </c>
      <c r="C33" s="30" t="n"/>
      <c r="D33" s="31" t="n"/>
      <c r="E33" s="31" t="n"/>
      <c r="F33" s="31" t="n"/>
      <c r="G33" s="32">
        <f>IF(OR(UPPER(C33)="U",UPPER(C33)="K"),H33,IF(AND(ISNUMBER(D33),ISNUMBER(E33)),ROUND((MOD(E33-D33,1)-N(F33))*24,2),0))</f>
        <v/>
      </c>
      <c r="H33" s="32">
        <f>INDEX(Einstellungen!$B$7:$B$13,6)</f>
        <v/>
      </c>
      <c r="I33" s="32">
        <f>IF(OR(ISNUMBER(D33),C33&lt;&gt;""),G33-H33,0)</f>
        <v/>
      </c>
      <c r="J33" s="33" t="n"/>
      <c r="K33" s="34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23" t="n">
        <v>46691</v>
      </c>
      <c r="B34" s="24" t="inlineStr">
        <is>
          <t>So</t>
        </is>
      </c>
      <c r="C34" s="24" t="n"/>
      <c r="D34" s="25" t="n"/>
      <c r="E34" s="25" t="n"/>
      <c r="F34" s="25" t="n"/>
      <c r="G34" s="26">
        <f>IF(OR(UPPER(C34)="U",UPPER(C34)="K"),H34,IF(AND(ISNUMBER(D34),ISNUMBER(E34)),ROUND((MOD(E34-D34,1)-N(F34))*24,2),0))</f>
        <v/>
      </c>
      <c r="H34" s="26" t="n">
        <v>0</v>
      </c>
      <c r="I34" s="26">
        <f>IF(OR(ISNUMBER(D34),C34&lt;&gt;""),G34-H34,0)</f>
        <v/>
      </c>
      <c r="J34" s="27" t="inlineStr">
        <is>
          <t>Reformationstag</t>
        </is>
      </c>
      <c r="K34" s="28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November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46692</v>
      </c>
      <c r="B4" s="36" t="inlineStr">
        <is>
          <t>Mo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INDEX(Einstellungen!$B$7:$B$13,1)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46693</v>
      </c>
      <c r="B5" s="36" t="inlineStr">
        <is>
          <t>Di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INDEX(Einstellungen!$B$7:$B$13,2)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46694</v>
      </c>
      <c r="B6" s="36" t="inlineStr">
        <is>
          <t>Mi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INDEX(Einstellungen!$B$7:$B$13,3)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46695</v>
      </c>
      <c r="B7" s="36" t="inlineStr">
        <is>
          <t>Do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INDEX(Einstellungen!$B$7:$B$13,4)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46696</v>
      </c>
      <c r="B8" s="36" t="inlineStr">
        <is>
          <t>Fr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INDEX(Einstellungen!$B$7:$B$13,5)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46697</v>
      </c>
      <c r="B9" s="30" t="inlineStr">
        <is>
          <t>Sa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INDEX(Einstellungen!$B$7:$B$13,6)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46698</v>
      </c>
      <c r="B10" s="30" t="inlineStr">
        <is>
          <t>So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INDEX(Einstellungen!$B$7:$B$13,7)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46699</v>
      </c>
      <c r="B11" s="36" t="inlineStr">
        <is>
          <t>Mo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INDEX(Einstellungen!$B$7:$B$13,1)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46700</v>
      </c>
      <c r="B12" s="36" t="inlineStr">
        <is>
          <t>Di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INDEX(Einstellungen!$B$7:$B$13,2)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46701</v>
      </c>
      <c r="B13" s="36" t="inlineStr">
        <is>
          <t>Mi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INDEX(Einstellungen!$B$7:$B$13,3)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46702</v>
      </c>
      <c r="B14" s="36" t="inlineStr">
        <is>
          <t>Do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INDEX(Einstellungen!$B$7:$B$13,4)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46703</v>
      </c>
      <c r="B15" s="36" t="inlineStr">
        <is>
          <t>Fr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INDEX(Einstellungen!$B$7:$B$13,5)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46704</v>
      </c>
      <c r="B16" s="30" t="inlineStr">
        <is>
          <t>Sa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INDEX(Einstellungen!$B$7:$B$13,6)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46705</v>
      </c>
      <c r="B17" s="30" t="inlineStr">
        <is>
          <t>So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INDEX(Einstellungen!$B$7:$B$13,7)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46706</v>
      </c>
      <c r="B18" s="36" t="inlineStr">
        <is>
          <t>Mo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INDEX(Einstellungen!$B$7:$B$13,1)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46707</v>
      </c>
      <c r="B19" s="36" t="inlineStr">
        <is>
          <t>Di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INDEX(Einstellungen!$B$7:$B$13,2)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46708</v>
      </c>
      <c r="B20" s="36" t="inlineStr">
        <is>
          <t>Mi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INDEX(Einstellungen!$B$7:$B$13,3)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46709</v>
      </c>
      <c r="B21" s="36" t="inlineStr">
        <is>
          <t>Do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INDEX(Einstellungen!$B$7:$B$13,4)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46710</v>
      </c>
      <c r="B22" s="36" t="inlineStr">
        <is>
          <t>Fr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INDEX(Einstellungen!$B$7:$B$13,5)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46711</v>
      </c>
      <c r="B23" s="30" t="inlineStr">
        <is>
          <t>Sa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INDEX(Einstellungen!$B$7:$B$13,6)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46712</v>
      </c>
      <c r="B24" s="30" t="inlineStr">
        <is>
          <t>So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INDEX(Einstellungen!$B$7:$B$13,7)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46713</v>
      </c>
      <c r="B25" s="36" t="inlineStr">
        <is>
          <t>Mo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INDEX(Einstellungen!$B$7:$B$13,1)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46714</v>
      </c>
      <c r="B26" s="36" t="inlineStr">
        <is>
          <t>Di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INDEX(Einstellungen!$B$7:$B$13,2)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46715</v>
      </c>
      <c r="B27" s="36" t="inlineStr">
        <is>
          <t>Mi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INDEX(Einstellungen!$B$7:$B$13,3)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46716</v>
      </c>
      <c r="B28" s="36" t="inlineStr">
        <is>
          <t>Do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INDEX(Einstellungen!$B$7:$B$13,4)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46717</v>
      </c>
      <c r="B29" s="36" t="inlineStr">
        <is>
          <t>Fr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INDEX(Einstellungen!$B$7:$B$13,5)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46718</v>
      </c>
      <c r="B30" s="30" t="inlineStr">
        <is>
          <t>Sa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INDEX(Einstellungen!$B$7:$B$13,6)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46719</v>
      </c>
      <c r="B31" s="30" t="inlineStr">
        <is>
          <t>So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INDEX(Einstellungen!$B$7:$B$13,7)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46720</v>
      </c>
      <c r="B32" s="36" t="inlineStr">
        <is>
          <t>Mo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INDEX(Einstellungen!$B$7:$B$13,1)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46721</v>
      </c>
      <c r="B33" s="36" t="inlineStr">
        <is>
          <t>Di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INDEX(Einstellungen!$B$7:$B$13,2)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Dezember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46722</v>
      </c>
      <c r="B4" s="36" t="inlineStr">
        <is>
          <t>Mi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INDEX(Einstellungen!$B$7:$B$13,3)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46723</v>
      </c>
      <c r="B5" s="36" t="inlineStr">
        <is>
          <t>Do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INDEX(Einstellungen!$B$7:$B$13,4)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46724</v>
      </c>
      <c r="B6" s="36" t="inlineStr">
        <is>
          <t>Fr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INDEX(Einstellungen!$B$7:$B$13,5)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46725</v>
      </c>
      <c r="B7" s="30" t="inlineStr">
        <is>
          <t>Sa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INDEX(Einstellungen!$B$7:$B$13,6)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29" t="n">
        <v>46726</v>
      </c>
      <c r="B8" s="30" t="inlineStr">
        <is>
          <t>So</t>
        </is>
      </c>
      <c r="C8" s="30" t="n"/>
      <c r="D8" s="31" t="n"/>
      <c r="E8" s="31" t="n"/>
      <c r="F8" s="31" t="n"/>
      <c r="G8" s="32">
        <f>IF(OR(UPPER(C8)="U",UPPER(C8)="K"),H8,IF(AND(ISNUMBER(D8),ISNUMBER(E8)),ROUND((MOD(E8-D8,1)-N(F8))*24,2),0))</f>
        <v/>
      </c>
      <c r="H8" s="32">
        <f>INDEX(Einstellungen!$B$7:$B$13,7)</f>
        <v/>
      </c>
      <c r="I8" s="32">
        <f>IF(OR(ISNUMBER(D8),C8&lt;&gt;""),G8-H8,0)</f>
        <v/>
      </c>
      <c r="J8" s="33" t="n"/>
      <c r="K8" s="34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46727</v>
      </c>
      <c r="B9" s="36" t="inlineStr">
        <is>
          <t>Mo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INDEX(Einstellungen!$B$7:$B$13,1)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46728</v>
      </c>
      <c r="B10" s="36" t="inlineStr">
        <is>
          <t>Di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INDEX(Einstellungen!$B$7:$B$13,2)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46729</v>
      </c>
      <c r="B11" s="36" t="inlineStr">
        <is>
          <t>Mi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INDEX(Einstellungen!$B$7:$B$13,3)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46730</v>
      </c>
      <c r="B12" s="36" t="inlineStr">
        <is>
          <t>Do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INDEX(Einstellungen!$B$7:$B$13,4)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46731</v>
      </c>
      <c r="B13" s="36" t="inlineStr">
        <is>
          <t>Fr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INDEX(Einstellungen!$B$7:$B$13,5)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46732</v>
      </c>
      <c r="B14" s="30" t="inlineStr">
        <is>
          <t>Sa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INDEX(Einstellungen!$B$7:$B$13,6)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29" t="n">
        <v>46733</v>
      </c>
      <c r="B15" s="30" t="inlineStr">
        <is>
          <t>So</t>
        </is>
      </c>
      <c r="C15" s="30" t="n"/>
      <c r="D15" s="31" t="n"/>
      <c r="E15" s="31" t="n"/>
      <c r="F15" s="31" t="n"/>
      <c r="G15" s="32">
        <f>IF(OR(UPPER(C15)="U",UPPER(C15)="K"),H15,IF(AND(ISNUMBER(D15),ISNUMBER(E15)),ROUND((MOD(E15-D15,1)-N(F15))*24,2),0))</f>
        <v/>
      </c>
      <c r="H15" s="32">
        <f>INDEX(Einstellungen!$B$7:$B$13,7)</f>
        <v/>
      </c>
      <c r="I15" s="32">
        <f>IF(OR(ISNUMBER(D15),C15&lt;&gt;""),G15-H15,0)</f>
        <v/>
      </c>
      <c r="J15" s="33" t="n"/>
      <c r="K15" s="34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46734</v>
      </c>
      <c r="B16" s="36" t="inlineStr">
        <is>
          <t>Mo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INDEX(Einstellungen!$B$7:$B$13,1)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46735</v>
      </c>
      <c r="B17" s="36" t="inlineStr">
        <is>
          <t>Di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INDEX(Einstellungen!$B$7:$B$13,2)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46736</v>
      </c>
      <c r="B18" s="36" t="inlineStr">
        <is>
          <t>Mi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INDEX(Einstellungen!$B$7:$B$13,3)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46737</v>
      </c>
      <c r="B19" s="36" t="inlineStr">
        <is>
          <t>Do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INDEX(Einstellungen!$B$7:$B$13,4)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46738</v>
      </c>
      <c r="B20" s="36" t="inlineStr">
        <is>
          <t>Fr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INDEX(Einstellungen!$B$7:$B$13,5)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46739</v>
      </c>
      <c r="B21" s="30" t="inlineStr">
        <is>
          <t>Sa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INDEX(Einstellungen!$B$7:$B$13,6)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29" t="n">
        <v>46740</v>
      </c>
      <c r="B22" s="30" t="inlineStr">
        <is>
          <t>So</t>
        </is>
      </c>
      <c r="C22" s="30" t="n"/>
      <c r="D22" s="31" t="n"/>
      <c r="E22" s="31" t="n"/>
      <c r="F22" s="31" t="n"/>
      <c r="G22" s="32">
        <f>IF(OR(UPPER(C22)="U",UPPER(C22)="K"),H22,IF(AND(ISNUMBER(D22),ISNUMBER(E22)),ROUND((MOD(E22-D22,1)-N(F22))*24,2),0))</f>
        <v/>
      </c>
      <c r="H22" s="32">
        <f>INDEX(Einstellungen!$B$7:$B$13,7)</f>
        <v/>
      </c>
      <c r="I22" s="32">
        <f>IF(OR(ISNUMBER(D22),C22&lt;&gt;""),G22-H22,0)</f>
        <v/>
      </c>
      <c r="J22" s="33" t="n"/>
      <c r="K22" s="34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46741</v>
      </c>
      <c r="B23" s="36" t="inlineStr">
        <is>
          <t>Mo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INDEX(Einstellungen!$B$7:$B$13,1)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46742</v>
      </c>
      <c r="B24" s="36" t="inlineStr">
        <is>
          <t>Di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INDEX(Einstellungen!$B$7:$B$13,2)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46743</v>
      </c>
      <c r="B25" s="36" t="inlineStr">
        <is>
          <t>Mi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INDEX(Einstellungen!$B$7:$B$13,3)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46744</v>
      </c>
      <c r="B26" s="36" t="inlineStr">
        <is>
          <t>Do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INDEX(Einstellungen!$B$7:$B$13,4)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46745</v>
      </c>
      <c r="B27" s="36" t="inlineStr">
        <is>
          <t>Fr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INDEX(Einstellungen!$B$7:$B$13,5)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3" t="n">
        <v>46746</v>
      </c>
      <c r="B28" s="24" t="inlineStr">
        <is>
          <t>Sa</t>
        </is>
      </c>
      <c r="C28" s="24" t="n"/>
      <c r="D28" s="25" t="n"/>
      <c r="E28" s="25" t="n"/>
      <c r="F28" s="25" t="n"/>
      <c r="G28" s="26">
        <f>IF(OR(UPPER(C28)="U",UPPER(C28)="K"),H28,IF(AND(ISNUMBER(D28),ISNUMBER(E28)),ROUND((MOD(E28-D28,1)-N(F28))*24,2),0))</f>
        <v/>
      </c>
      <c r="H28" s="26" t="n">
        <v>0</v>
      </c>
      <c r="I28" s="26">
        <f>IF(OR(ISNUMBER(D28),C28&lt;&gt;""),G28-H28,0)</f>
        <v/>
      </c>
      <c r="J28" s="27" t="inlineStr">
        <is>
          <t>1. Weihnachtsfeiertag</t>
        </is>
      </c>
      <c r="K28" s="28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3" t="n">
        <v>46747</v>
      </c>
      <c r="B29" s="24" t="inlineStr">
        <is>
          <t>So</t>
        </is>
      </c>
      <c r="C29" s="24" t="n"/>
      <c r="D29" s="25" t="n"/>
      <c r="E29" s="25" t="n"/>
      <c r="F29" s="25" t="n"/>
      <c r="G29" s="26">
        <f>IF(OR(UPPER(C29)="U",UPPER(C29)="K"),H29,IF(AND(ISNUMBER(D29),ISNUMBER(E29)),ROUND((MOD(E29-D29,1)-N(F29))*24,2),0))</f>
        <v/>
      </c>
      <c r="H29" s="26" t="n">
        <v>0</v>
      </c>
      <c r="I29" s="26">
        <f>IF(OR(ISNUMBER(D29),C29&lt;&gt;""),G29-H29,0)</f>
        <v/>
      </c>
      <c r="J29" s="27" t="inlineStr">
        <is>
          <t>2. Weihnachtsfeiertag</t>
        </is>
      </c>
      <c r="K29" s="28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46748</v>
      </c>
      <c r="B30" s="36" t="inlineStr">
        <is>
          <t>Mo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INDEX(Einstellungen!$B$7:$B$13,1)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46749</v>
      </c>
      <c r="B31" s="36" t="inlineStr">
        <is>
          <t>Di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INDEX(Einstellungen!$B$7:$B$13,2)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46750</v>
      </c>
      <c r="B32" s="36" t="inlineStr">
        <is>
          <t>Mi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INDEX(Einstellungen!$B$7:$B$13,3)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46751</v>
      </c>
      <c r="B33" s="36" t="inlineStr">
        <is>
          <t>Do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INDEX(Einstellungen!$B$7:$B$13,4)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46752</v>
      </c>
      <c r="B34" s="36" t="inlineStr">
        <is>
          <t>Fr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INDEX(Einstellungen!$B$7:$B$13,5)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Kniffwerk (kniffwerk.de)</dc:creator>
  <dc:title xmlns:dc="http://purl.org/dc/elements/1.1/">Arbeitszeiterfassung 2027 Schleswig-Holstein</dc:title>
  <dcterms:created xmlns:dcterms="http://purl.org/dc/terms/" xmlns:xsi="http://www.w3.org/2001/XMLSchema-instance" xsi:type="dcterms:W3CDTF">2026-10-01T20:23:37Z</dcterms:created>
  <dcterms:modified xmlns:dcterms="http://purl.org/dc/terms/" xmlns:xsi="http://www.w3.org/2001/XMLSchema-instance" xsi:type="dcterms:W3CDTF">2026-10-01T20:23:37Z</dcterms:modified>
</cp:coreProperties>
</file>